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mc:AlternateContent xmlns:mc="http://schemas.openxmlformats.org/markup-compatibility/2006">
    <mc:Choice Requires="x15">
      <x15ac:absPath xmlns:x15ac="http://schemas.microsoft.com/office/spreadsheetml/2010/11/ac" url="/Users/Japee/Documents/University/Samf A /Eksamen/"/>
    </mc:Choice>
  </mc:AlternateContent>
  <xr:revisionPtr revIDLastSave="0" documentId="13_ncr:1_{CF0D345F-2050-304C-A35C-9FEC83F191A7}" xr6:coauthVersionLast="46" xr6:coauthVersionMax="46" xr10:uidLastSave="{00000000-0000-0000-0000-000000000000}"/>
  <bookViews>
    <workbookView xWindow="-80" yWindow="460" windowWidth="25680" windowHeight="14140" xr2:uid="{00000000-000D-0000-FFFF-FFFF00000000}"/>
  </bookViews>
  <sheets>
    <sheet name="NKN1" sheetId="2" r:id="rId1"/>
    <sheet name="Sheet1" sheetId="3" r:id="rId2"/>
    <sheet name="Figur 2.1 Implicit Sæsonfaktor" sheetId="4" r:id="rId3"/>
    <sheet name="Figur 2.2 4-kvartals genemsnit " sheetId="5" r:id="rId4"/>
    <sheet name="Figur 2.3 Den trendmæssige væks" sheetId="6" r:id="rId5"/>
    <sheet name="Figur 2.4 BNP's afvigelse fra t" sheetId="7" r:id="rId6"/>
  </sheets>
  <definedNames>
    <definedName name="_xlnm._FilterDatabase" localSheetId="1" hidden="1">Sheet1!$B$3:$C$117</definedName>
    <definedName name="_xlchart.v1.0" hidden="1">'NKN1'!$A$121:$DJ$121</definedName>
    <definedName name="_xlchart.v1.1" hidden="1">'NKN1'!$O$5</definedName>
    <definedName name="_xlchart.v1.2" hidden="1">'NKN1'!$O$8:$O$117</definedName>
    <definedName name="_xlchart.v1.3" hidden="1">'NKN1'!$P$9:$P$117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9" i="2" l="1"/>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8"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6"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8" i="2"/>
  <c r="J41" i="2"/>
  <c r="I41" i="2"/>
  <c r="I40" i="2"/>
  <c r="I39" i="2"/>
  <c r="I38" i="2"/>
  <c r="J40" i="2"/>
  <c r="J39" i="2"/>
  <c r="J35" i="2"/>
  <c r="K35" i="2"/>
  <c r="L35" i="2"/>
  <c r="I35"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6"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8" i="2"/>
  <c r="I42" i="2" l="1"/>
  <c r="J38" i="2"/>
</calcChain>
</file>

<file path=xl/sharedStrings.xml><?xml version="1.0" encoding="utf-8"?>
<sst xmlns="http://schemas.openxmlformats.org/spreadsheetml/2006/main" count="372" uniqueCount="142">
  <si>
    <t>Forsyningsbalance, Bruttonationalprodukt (BNP), beskæftigelse mv. efter transaktion, sæsonkorrigering, tid og prisenhed</t>
  </si>
  <si>
    <t>2010-priser, kædede værdier, (mia. kr.)</t>
  </si>
  <si>
    <t>B.1*g Bruttonationalprodukt, BNP</t>
  </si>
  <si>
    <t>Ikke sæsonkorrigeret</t>
  </si>
  <si>
    <t>1991K1</t>
  </si>
  <si>
    <t>1991K2</t>
  </si>
  <si>
    <t>1991K3</t>
  </si>
  <si>
    <t>1991K4</t>
  </si>
  <si>
    <t>1992K1</t>
  </si>
  <si>
    <t>1992K2</t>
  </si>
  <si>
    <t>1992K3</t>
  </si>
  <si>
    <t>1992K4</t>
  </si>
  <si>
    <t>1993K1</t>
  </si>
  <si>
    <t>1993K2</t>
  </si>
  <si>
    <t>1993K3</t>
  </si>
  <si>
    <t>1993K4</t>
  </si>
  <si>
    <t>1994K1</t>
  </si>
  <si>
    <t>1994K2</t>
  </si>
  <si>
    <t>1994K3</t>
  </si>
  <si>
    <t>1994K4</t>
  </si>
  <si>
    <t>1995K1</t>
  </si>
  <si>
    <t>1995K2</t>
  </si>
  <si>
    <t>1995K3</t>
  </si>
  <si>
    <t>1995K4</t>
  </si>
  <si>
    <t>1996K1</t>
  </si>
  <si>
    <t>1996K2</t>
  </si>
  <si>
    <t>1996K3</t>
  </si>
  <si>
    <t>1996K4</t>
  </si>
  <si>
    <t>1997K1</t>
  </si>
  <si>
    <t>1997K2</t>
  </si>
  <si>
    <t>1997K3</t>
  </si>
  <si>
    <t>1997K4</t>
  </si>
  <si>
    <t>1998K1</t>
  </si>
  <si>
    <t>1998K2</t>
  </si>
  <si>
    <t>1998K3</t>
  </si>
  <si>
    <t>1998K4</t>
  </si>
  <si>
    <t>1999K1</t>
  </si>
  <si>
    <t>1999K2</t>
  </si>
  <si>
    <t>1999K3</t>
  </si>
  <si>
    <t>1999K4</t>
  </si>
  <si>
    <t>2000K1</t>
  </si>
  <si>
    <t>2000K2</t>
  </si>
  <si>
    <t>2000K3</t>
  </si>
  <si>
    <t>2000K4</t>
  </si>
  <si>
    <t>2001K1</t>
  </si>
  <si>
    <t>2001K2</t>
  </si>
  <si>
    <t>2001K3</t>
  </si>
  <si>
    <t>2001K4</t>
  </si>
  <si>
    <t>2002K1</t>
  </si>
  <si>
    <t>2002K2</t>
  </si>
  <si>
    <t>2002K3</t>
  </si>
  <si>
    <t>2002K4</t>
  </si>
  <si>
    <t>2003K1</t>
  </si>
  <si>
    <t>2003K2</t>
  </si>
  <si>
    <t>2003K3</t>
  </si>
  <si>
    <t>2003K4</t>
  </si>
  <si>
    <t>2004K1</t>
  </si>
  <si>
    <t>2004K2</t>
  </si>
  <si>
    <t>2004K3</t>
  </si>
  <si>
    <t>2004K4</t>
  </si>
  <si>
    <t>2005K1</t>
  </si>
  <si>
    <t>2005K2</t>
  </si>
  <si>
    <t>2005K3</t>
  </si>
  <si>
    <t>2005K4</t>
  </si>
  <si>
    <t>2006K1</t>
  </si>
  <si>
    <t>2006K2</t>
  </si>
  <si>
    <t>2006K3</t>
  </si>
  <si>
    <t>2006K4</t>
  </si>
  <si>
    <t>2007K1</t>
  </si>
  <si>
    <t>2007K2</t>
  </si>
  <si>
    <t>2007K3</t>
  </si>
  <si>
    <t>2007K4</t>
  </si>
  <si>
    <t>2008K1</t>
  </si>
  <si>
    <t>2008K2</t>
  </si>
  <si>
    <t>2008K3</t>
  </si>
  <si>
    <t>2008K4</t>
  </si>
  <si>
    <t>2009K1</t>
  </si>
  <si>
    <t>2009K2</t>
  </si>
  <si>
    <t>2009K3</t>
  </si>
  <si>
    <t>2009K4</t>
  </si>
  <si>
    <t>2010K1</t>
  </si>
  <si>
    <t>2010K2</t>
  </si>
  <si>
    <t>2010K3</t>
  </si>
  <si>
    <t>2010K4</t>
  </si>
  <si>
    <t>2011K1</t>
  </si>
  <si>
    <t>2011K2</t>
  </si>
  <si>
    <t>2011K3</t>
  </si>
  <si>
    <t>2011K4</t>
  </si>
  <si>
    <t>2012K1</t>
  </si>
  <si>
    <t>2012K2</t>
  </si>
  <si>
    <t>2012K3</t>
  </si>
  <si>
    <t>2012K4</t>
  </si>
  <si>
    <t>2013K1</t>
  </si>
  <si>
    <t>2013K2</t>
  </si>
  <si>
    <t>2013K3</t>
  </si>
  <si>
    <t>2013K4</t>
  </si>
  <si>
    <t>2014K1</t>
  </si>
  <si>
    <t>2014K2</t>
  </si>
  <si>
    <t>2014K3</t>
  </si>
  <si>
    <t>2014K4</t>
  </si>
  <si>
    <t>2015K1</t>
  </si>
  <si>
    <t>2015K2</t>
  </si>
  <si>
    <t>2015K3</t>
  </si>
  <si>
    <t>2015K4</t>
  </si>
  <si>
    <t>2016K1</t>
  </si>
  <si>
    <t>2016K2</t>
  </si>
  <si>
    <t>2016K3</t>
  </si>
  <si>
    <t>2016K4</t>
  </si>
  <si>
    <t>2017K1</t>
  </si>
  <si>
    <t>2017K2</t>
  </si>
  <si>
    <t>2017K3</t>
  </si>
  <si>
    <t>2017K4</t>
  </si>
  <si>
    <t>2018K1</t>
  </si>
  <si>
    <t>2018K2</t>
  </si>
  <si>
    <t>2018K3</t>
  </si>
  <si>
    <t>2018K4</t>
  </si>
  <si>
    <t>2019K1</t>
  </si>
  <si>
    <t>2019K2</t>
  </si>
  <si>
    <t>Sæsonkorrigeret</t>
  </si>
  <si>
    <t xml:space="preserve">I forbindelse med offentliggørelsen 31/5-2017 er beregningen af vækstbidrag i tabel NKN1 ændret, så den nu følger Eurostats anbefaling s. 201 i http://ec.europa.eu/eurostat/documents/3859598/5936013/KS-GQ-13-004-EN.PDF/3544793c-0bde-4381-a7ad-a5cfe5d8c8d0. Kædede værdier er ikke direkte additive. Ved kædede værdier kan man ikke danne totaler ved simpel sammenlægning af delkomponenter. Det er nødvendigt at bruge en særlig formel, som beskrevet på www.dst.dk/knr-dok. </t>
  </si>
  <si>
    <t>Tabel: NKN1</t>
  </si>
  <si>
    <t>4 kvartals gns</t>
  </si>
  <si>
    <t>Implicit sæsonfaktorer</t>
  </si>
  <si>
    <t>Årstal</t>
  </si>
  <si>
    <t>1.Kvartal</t>
  </si>
  <si>
    <t>2.Kvartal</t>
  </si>
  <si>
    <t>3.Kvartal</t>
  </si>
  <si>
    <t>4. Kvartal</t>
  </si>
  <si>
    <t>Average</t>
  </si>
  <si>
    <t>1. kvt</t>
  </si>
  <si>
    <t>2. kvt</t>
  </si>
  <si>
    <t>3. kvt</t>
  </si>
  <si>
    <t>4. kvt</t>
  </si>
  <si>
    <t>Tabel 1. Sæsonfaktorer</t>
  </si>
  <si>
    <t>Sæsonfaktor</t>
  </si>
  <si>
    <t>%-vis afvigelse fra normalkvartal</t>
  </si>
  <si>
    <t>5 Kvartal gennemsnit</t>
  </si>
  <si>
    <t>Gns.</t>
  </si>
  <si>
    <t>Trend</t>
  </si>
  <si>
    <t>343.16*exp(0.0038*x)</t>
  </si>
  <si>
    <t>Tal</t>
  </si>
  <si>
    <t>Afvigelse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</si>
</sst>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70" formatCode="0.0"/>
  </numFmts>
  <fonts count="4" x14ac:knownFonts="1">
    <font>
      <sz val="11"/>
      <color rgb="FF000000"/>
      <name val="Calibri"/>
      <family val="2"/>
    </font>
    <font>
      <b/>
      <sz val="13"/>
      <color rgb="FF000000"/>
      <name val="Calibri"/>
      <family val="2"/>
    </font>
    <font>
      <i/>
      <sz val="11"/>
      <color rgb="FF000000"/>
      <name val="Calibri"/>
      <family val="2"/>
    </font>
    <font>
      <b/>
      <sz val="11"/>
      <color rgb="FF000000"/>
      <name val="Calibri"/>
      <family val="2"/>
    </font>
  </fonts>
  <fills count="4">
    <fill>
      <patternFill patternType="none"/>
    </fill>
    <fill>
      <patternFill patternType="gray125"/>
    </fill>
    <fill>
      <patternFill patternType="solid">
        <fgColor rgb="FF92D050"/>
        <bgColor indexed="64"/>
      </patternFill>
    </fill>
    <fill>
      <patternFill patternType="solid">
        <fgColor theme="1"/>
        <bgColor indexed="64"/>
      </patternFill>
    </fill>
  </fills>
  <borders count="10">
    <border>
      <left/>
      <right/>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applyNumberFormat="0" applyBorder="0" applyAlignment="0"/>
  </cellStyleXfs>
  <cellXfs count="27">
    <xf numFmtId="0" fontId="0" fillId="0" borderId="0" xfId="0" applyFill="1" applyProtection="1"/>
    <xf numFmtId="0" fontId="1" fillId="0" borderId="0" xfId="0" applyFont="1" applyFill="1" applyProtection="1"/>
    <xf numFmtId="0" fontId="3" fillId="0" borderId="0" xfId="0" applyFont="1" applyFill="1" applyAlignment="1" applyProtection="1">
      <alignment horizontal="left"/>
    </xf>
    <xf numFmtId="0" fontId="2" fillId="0" borderId="0" xfId="0" applyFont="1" applyFill="1" applyAlignment="1" applyProtection="1">
      <alignment wrapText="1"/>
    </xf>
    <xf numFmtId="0" fontId="0" fillId="0" borderId="0" xfId="0" applyFill="1" applyAlignment="1" applyProtection="1">
      <alignment horizontal="center"/>
    </xf>
    <xf numFmtId="0" fontId="3" fillId="0" borderId="0" xfId="0" applyFont="1" applyFill="1" applyAlignment="1" applyProtection="1">
      <alignment horizontal="center"/>
    </xf>
    <xf numFmtId="0" fontId="0" fillId="2" borderId="0" xfId="0" applyFill="1" applyProtection="1"/>
    <xf numFmtId="0" fontId="3" fillId="2" borderId="0" xfId="0" applyFont="1" applyFill="1" applyAlignment="1" applyProtection="1">
      <alignment horizontal="center"/>
    </xf>
    <xf numFmtId="0" fontId="0" fillId="3" borderId="0" xfId="0" applyFill="1" applyProtection="1"/>
    <xf numFmtId="164" fontId="0" fillId="0" borderId="0" xfId="0" applyNumberFormat="1" applyFill="1" applyProtection="1"/>
    <xf numFmtId="3" fontId="0" fillId="0" borderId="0" xfId="0" applyNumberFormat="1" applyFill="1" applyAlignment="1">
      <alignment horizontal="center"/>
    </xf>
    <xf numFmtId="0" fontId="0" fillId="0" borderId="1" xfId="0" applyBorder="1"/>
    <xf numFmtId="164" fontId="0" fillId="0" borderId="0" xfId="0" applyNumberFormat="1" applyBorder="1"/>
    <xf numFmtId="170" fontId="0" fillId="0" borderId="2" xfId="0" applyNumberFormat="1" applyBorder="1"/>
    <xf numFmtId="0" fontId="0" fillId="0" borderId="3" xfId="0" applyBorder="1"/>
    <xf numFmtId="0" fontId="0" fillId="0" borderId="4" xfId="0" applyBorder="1"/>
    <xf numFmtId="164" fontId="0" fillId="0" borderId="5" xfId="0" applyNumberFormat="1" applyBorder="1"/>
    <xf numFmtId="170" fontId="0" fillId="0" borderId="6" xfId="0" applyNumberFormat="1" applyBorder="1"/>
    <xf numFmtId="0" fontId="3" fillId="0" borderId="0" xfId="0" applyFont="1" applyFill="1" applyProtection="1"/>
    <xf numFmtId="0" fontId="0" fillId="0" borderId="7" xfId="0" applyBorder="1"/>
    <xf numFmtId="0" fontId="0" fillId="0" borderId="0" xfId="0" quotePrefix="1" applyFill="1" applyProtection="1"/>
    <xf numFmtId="0" fontId="0" fillId="0" borderId="8" xfId="0" applyBorder="1"/>
    <xf numFmtId="0" fontId="0" fillId="0" borderId="9" xfId="0" applyBorder="1"/>
    <xf numFmtId="2" fontId="0" fillId="0" borderId="0" xfId="0" applyNumberFormat="1" applyFill="1" applyProtection="1"/>
    <xf numFmtId="170" fontId="0" fillId="0" borderId="0" xfId="0" applyNumberFormat="1" applyFill="1" applyProtection="1"/>
    <xf numFmtId="1" fontId="0" fillId="0" borderId="0" xfId="0" applyNumberFormat="1" applyFill="1" applyProtection="1"/>
    <xf numFmtId="170" fontId="0" fillId="3" borderId="0" xfId="0" applyNumberFormat="1" applyFill="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5" Type="http://schemas.openxmlformats.org/officeDocument/2006/relationships/chartsheet" Target="chartsheets/sheet3.xml"/><Relationship Id="rId10" Type="http://schemas.openxmlformats.org/officeDocument/2006/relationships/calcChain" Target="calcChain.xml"/><Relationship Id="rId4" Type="http://schemas.openxmlformats.org/officeDocument/2006/relationships/chartsheet" Target="chartsheets/sheet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Figur 2.1:</a:t>
            </a:r>
            <a:r>
              <a:rPr lang="en-GB" baseline="0"/>
              <a:t> Implicitte sæsonfaktorer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'NKN1'!$I$5</c:f>
              <c:strCache>
                <c:ptCount val="1"/>
                <c:pt idx="0">
                  <c:v>1.Kvartal</c:v>
                </c:pt>
              </c:strCache>
            </c:strRef>
          </c:tx>
          <c:spPr>
            <a:ln w="28575" cap="rnd">
              <a:solidFill>
                <a:schemeClr val="accent1"/>
              </a:solidFill>
              <a:round/>
            </a:ln>
            <a:effectLst/>
          </c:spPr>
          <c:marker>
            <c:symbol val="none"/>
          </c:marker>
          <c:cat>
            <c:numRef>
              <c:f>'NKN1'!$H$6:$H$34</c:f>
              <c:numCache>
                <c:formatCode>General</c:formatCode>
                <c:ptCount val="29"/>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numCache>
            </c:numRef>
          </c:cat>
          <c:val>
            <c:numRef>
              <c:f>'NKN1'!$I$6:$I$34</c:f>
              <c:numCache>
                <c:formatCode>0.000</c:formatCode>
                <c:ptCount val="29"/>
                <c:pt idx="0">
                  <c:v>0.98560930802204516</c:v>
                </c:pt>
                <c:pt idx="1">
                  <c:v>0.99395952884324978</c:v>
                </c:pt>
                <c:pt idx="2">
                  <c:v>0.99096385542168675</c:v>
                </c:pt>
                <c:pt idx="3">
                  <c:v>0.98429776097702826</c:v>
                </c:pt>
                <c:pt idx="4">
                  <c:v>0.99085365853658536</c:v>
                </c:pt>
                <c:pt idx="5">
                  <c:v>0.98901098901098905</c:v>
                </c:pt>
                <c:pt idx="6">
                  <c:v>0.97840400316038978</c:v>
                </c:pt>
                <c:pt idx="7">
                  <c:v>0.98490662573548227</c:v>
                </c:pt>
                <c:pt idx="8">
                  <c:v>0.97775000000000001</c:v>
                </c:pt>
                <c:pt idx="9">
                  <c:v>0.98020280057943021</c:v>
                </c:pt>
                <c:pt idx="10">
                  <c:v>0.97949940405244329</c:v>
                </c:pt>
                <c:pt idx="11">
                  <c:v>0.96936852026390197</c:v>
                </c:pt>
                <c:pt idx="12">
                  <c:v>0.97562690414811348</c:v>
                </c:pt>
                <c:pt idx="13">
                  <c:v>0.97535130154342309</c:v>
                </c:pt>
                <c:pt idx="14">
                  <c:v>0.96688591517350886</c:v>
                </c:pt>
                <c:pt idx="15">
                  <c:v>0.97484689413823267</c:v>
                </c:pt>
                <c:pt idx="16">
                  <c:v>0.97457264957264966</c:v>
                </c:pt>
                <c:pt idx="17">
                  <c:v>0.9677759056444819</c:v>
                </c:pt>
                <c:pt idx="18">
                  <c:v>0.976227504998889</c:v>
                </c:pt>
                <c:pt idx="19">
                  <c:v>0.97405502124804288</c:v>
                </c:pt>
                <c:pt idx="20">
                  <c:v>0.97725781762519126</c:v>
                </c:pt>
                <c:pt idx="21">
                  <c:v>0.97801958650707288</c:v>
                </c:pt>
                <c:pt idx="22">
                  <c:v>0.97014279532669834</c:v>
                </c:pt>
                <c:pt idx="23">
                  <c:v>0.97625668449197855</c:v>
                </c:pt>
                <c:pt idx="24">
                  <c:v>0.97499999999999998</c:v>
                </c:pt>
                <c:pt idx="25">
                  <c:v>0.97209111430330386</c:v>
                </c:pt>
                <c:pt idx="26">
                  <c:v>0.97693961305452415</c:v>
                </c:pt>
                <c:pt idx="27">
                  <c:v>0.97151836574346884</c:v>
                </c:pt>
                <c:pt idx="28">
                  <c:v>0.9759430331023865</c:v>
                </c:pt>
              </c:numCache>
            </c:numRef>
          </c:val>
          <c:smooth val="0"/>
          <c:extLst>
            <c:ext xmlns:c16="http://schemas.microsoft.com/office/drawing/2014/chart" uri="{C3380CC4-5D6E-409C-BE32-E72D297353CC}">
              <c16:uniqueId val="{00000000-085F-2D46-9693-1A284C472FC6}"/>
            </c:ext>
          </c:extLst>
        </c:ser>
        <c:ser>
          <c:idx val="1"/>
          <c:order val="1"/>
          <c:tx>
            <c:strRef>
              <c:f>'NKN1'!$J$5</c:f>
              <c:strCache>
                <c:ptCount val="1"/>
                <c:pt idx="0">
                  <c:v>2.Kvartal</c:v>
                </c:pt>
              </c:strCache>
            </c:strRef>
          </c:tx>
          <c:spPr>
            <a:ln w="28575" cap="rnd">
              <a:solidFill>
                <a:schemeClr val="accent2"/>
              </a:solidFill>
              <a:round/>
            </a:ln>
            <a:effectLst/>
          </c:spPr>
          <c:marker>
            <c:symbol val="none"/>
          </c:marker>
          <c:cat>
            <c:numRef>
              <c:f>'NKN1'!$H$6:$H$34</c:f>
              <c:numCache>
                <c:formatCode>General</c:formatCode>
                <c:ptCount val="29"/>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numCache>
            </c:numRef>
          </c:cat>
          <c:val>
            <c:numRef>
              <c:f>'NKN1'!$J$6:$J$34</c:f>
              <c:numCache>
                <c:formatCode>0.000</c:formatCode>
                <c:ptCount val="29"/>
                <c:pt idx="0">
                  <c:v>1.0153657037492316</c:v>
                </c:pt>
                <c:pt idx="1">
                  <c:v>1.0066848982072318</c:v>
                </c:pt>
                <c:pt idx="2">
                  <c:v>1.0127157129881925</c:v>
                </c:pt>
                <c:pt idx="3">
                  <c:v>1.017724413950829</c:v>
                </c:pt>
                <c:pt idx="4">
                  <c:v>1.009449694274597</c:v>
                </c:pt>
                <c:pt idx="5">
                  <c:v>1.0082932049224183</c:v>
                </c:pt>
                <c:pt idx="6">
                  <c:v>1.0152731038053326</c:v>
                </c:pt>
                <c:pt idx="7">
                  <c:v>1.0038659793814433</c:v>
                </c:pt>
                <c:pt idx="8">
                  <c:v>1.0054726368159204</c:v>
                </c:pt>
                <c:pt idx="9">
                  <c:v>0.99976127954165683</c:v>
                </c:pt>
                <c:pt idx="10">
                  <c:v>0.9997628083491461</c:v>
                </c:pt>
                <c:pt idx="11">
                  <c:v>1.0103700212114071</c:v>
                </c:pt>
                <c:pt idx="12">
                  <c:v>1.0030754672344453</c:v>
                </c:pt>
                <c:pt idx="13">
                  <c:v>1.0045798030684681</c:v>
                </c:pt>
                <c:pt idx="14">
                  <c:v>1.0140155728587319</c:v>
                </c:pt>
                <c:pt idx="15">
                  <c:v>1.0050977060322854</c:v>
                </c:pt>
                <c:pt idx="16">
                  <c:v>1.0040781283537241</c:v>
                </c:pt>
                <c:pt idx="17">
                  <c:v>1.0110544217687076</c:v>
                </c:pt>
                <c:pt idx="18">
                  <c:v>1.0022655188038061</c:v>
                </c:pt>
                <c:pt idx="19">
                  <c:v>1.0053309640159929</c:v>
                </c:pt>
                <c:pt idx="20">
                  <c:v>1.0021649707728946</c:v>
                </c:pt>
                <c:pt idx="21">
                  <c:v>1.0028267014568384</c:v>
                </c:pt>
                <c:pt idx="22">
                  <c:v>1.0110270270270272</c:v>
                </c:pt>
                <c:pt idx="23">
                  <c:v>1.0057791095890412</c:v>
                </c:pt>
                <c:pt idx="24">
                  <c:v>1.0082953131480714</c:v>
                </c:pt>
                <c:pt idx="25">
                  <c:v>1.0135600080955272</c:v>
                </c:pt>
                <c:pt idx="26">
                  <c:v>1.0108975629086585</c:v>
                </c:pt>
                <c:pt idx="27">
                  <c:v>1.0162394834670319</c:v>
                </c:pt>
                <c:pt idx="28">
                  <c:v>1.0125930165998855</c:v>
                </c:pt>
              </c:numCache>
            </c:numRef>
          </c:val>
          <c:smooth val="0"/>
          <c:extLst>
            <c:ext xmlns:c16="http://schemas.microsoft.com/office/drawing/2014/chart" uri="{C3380CC4-5D6E-409C-BE32-E72D297353CC}">
              <c16:uniqueId val="{00000001-085F-2D46-9693-1A284C472FC6}"/>
            </c:ext>
          </c:extLst>
        </c:ser>
        <c:ser>
          <c:idx val="2"/>
          <c:order val="2"/>
          <c:tx>
            <c:strRef>
              <c:f>'NKN1'!$K$5</c:f>
              <c:strCache>
                <c:ptCount val="1"/>
                <c:pt idx="0">
                  <c:v>3.Kvartal</c:v>
                </c:pt>
              </c:strCache>
            </c:strRef>
          </c:tx>
          <c:spPr>
            <a:ln w="28575" cap="rnd">
              <a:solidFill>
                <a:schemeClr val="accent3"/>
              </a:solidFill>
              <a:round/>
            </a:ln>
            <a:effectLst/>
          </c:spPr>
          <c:marker>
            <c:symbol val="none"/>
          </c:marker>
          <c:cat>
            <c:numRef>
              <c:f>'NKN1'!$H$6:$H$34</c:f>
              <c:numCache>
                <c:formatCode>General</c:formatCode>
                <c:ptCount val="29"/>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numCache>
            </c:numRef>
          </c:cat>
          <c:val>
            <c:numRef>
              <c:f>'NKN1'!$K$6:$K$34</c:f>
              <c:numCache>
                <c:formatCode>0.000</c:formatCode>
                <c:ptCount val="29"/>
                <c:pt idx="0">
                  <c:v>0.97905918057663133</c:v>
                </c:pt>
                <c:pt idx="1">
                  <c:v>0.97687518529498962</c:v>
                </c:pt>
                <c:pt idx="2">
                  <c:v>0.96974236069502695</c:v>
                </c:pt>
                <c:pt idx="3">
                  <c:v>0.97185901080159176</c:v>
                </c:pt>
                <c:pt idx="4">
                  <c:v>0.97342928314420141</c:v>
                </c:pt>
                <c:pt idx="5">
                  <c:v>0.97546012269938653</c:v>
                </c:pt>
                <c:pt idx="6">
                  <c:v>0.97689511941848395</c:v>
                </c:pt>
                <c:pt idx="7">
                  <c:v>0.9797519615287269</c:v>
                </c:pt>
                <c:pt idx="8">
                  <c:v>0.98220024721878862</c:v>
                </c:pt>
                <c:pt idx="9">
                  <c:v>0.9838095238095238</c:v>
                </c:pt>
                <c:pt idx="10">
                  <c:v>0.98401504466384593</c:v>
                </c:pt>
                <c:pt idx="11">
                  <c:v>0.9856740253640206</c:v>
                </c:pt>
                <c:pt idx="12">
                  <c:v>0.98655977363829273</c:v>
                </c:pt>
                <c:pt idx="13">
                  <c:v>0.98652044779529369</c:v>
                </c:pt>
                <c:pt idx="14">
                  <c:v>0.98644444444444435</c:v>
                </c:pt>
                <c:pt idx="15">
                  <c:v>0.98802651272183029</c:v>
                </c:pt>
                <c:pt idx="16">
                  <c:v>0.99021692896639735</c:v>
                </c:pt>
                <c:pt idx="17">
                  <c:v>0.99144568006843459</c:v>
                </c:pt>
                <c:pt idx="18">
                  <c:v>0.99232332354933395</c:v>
                </c:pt>
                <c:pt idx="19">
                  <c:v>0.99169035643997372</c:v>
                </c:pt>
                <c:pt idx="20">
                  <c:v>0.99254549440912077</c:v>
                </c:pt>
                <c:pt idx="21">
                  <c:v>0.99217901368672601</c:v>
                </c:pt>
                <c:pt idx="22">
                  <c:v>0.99290932531156006</c:v>
                </c:pt>
                <c:pt idx="23">
                  <c:v>0.99242105263157887</c:v>
                </c:pt>
                <c:pt idx="24">
                  <c:v>0.99173041141203222</c:v>
                </c:pt>
                <c:pt idx="25">
                  <c:v>0.99051654560129132</c:v>
                </c:pt>
                <c:pt idx="26">
                  <c:v>0.98961038961038961</c:v>
                </c:pt>
                <c:pt idx="27">
                  <c:v>0.99007395873880899</c:v>
                </c:pt>
              </c:numCache>
            </c:numRef>
          </c:val>
          <c:smooth val="0"/>
          <c:extLst>
            <c:ext xmlns:c16="http://schemas.microsoft.com/office/drawing/2014/chart" uri="{C3380CC4-5D6E-409C-BE32-E72D297353CC}">
              <c16:uniqueId val="{00000002-085F-2D46-9693-1A284C472FC6}"/>
            </c:ext>
          </c:extLst>
        </c:ser>
        <c:ser>
          <c:idx val="3"/>
          <c:order val="3"/>
          <c:tx>
            <c:strRef>
              <c:f>'NKN1'!$L$5</c:f>
              <c:strCache>
                <c:ptCount val="1"/>
                <c:pt idx="0">
                  <c:v>4. Kvartal</c:v>
                </c:pt>
              </c:strCache>
            </c:strRef>
          </c:tx>
          <c:spPr>
            <a:ln w="28575" cap="rnd">
              <a:solidFill>
                <a:schemeClr val="accent4"/>
              </a:solidFill>
              <a:round/>
            </a:ln>
            <a:effectLst/>
          </c:spPr>
          <c:marker>
            <c:symbol val="none"/>
          </c:marker>
          <c:cat>
            <c:numRef>
              <c:f>'NKN1'!$H$6:$H$34</c:f>
              <c:numCache>
                <c:formatCode>General</c:formatCode>
                <c:ptCount val="29"/>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numCache>
            </c:numRef>
          </c:cat>
          <c:val>
            <c:numRef>
              <c:f>'NKN1'!$L$6:$L$34</c:f>
              <c:numCache>
                <c:formatCode>0.000</c:formatCode>
                <c:ptCount val="29"/>
                <c:pt idx="0">
                  <c:v>1.0199876998769988</c:v>
                </c:pt>
                <c:pt idx="1">
                  <c:v>1.0227069017030177</c:v>
                </c:pt>
                <c:pt idx="2">
                  <c:v>1.0267777447188338</c:v>
                </c:pt>
                <c:pt idx="3">
                  <c:v>1.0254332029066517</c:v>
                </c:pt>
                <c:pt idx="4">
                  <c:v>1.0261060730970046</c:v>
                </c:pt>
                <c:pt idx="5">
                  <c:v>1.0269333333333335</c:v>
                </c:pt>
                <c:pt idx="6">
                  <c:v>1.0290833549727343</c:v>
                </c:pt>
                <c:pt idx="7">
                  <c:v>1.0310292633703331</c:v>
                </c:pt>
                <c:pt idx="8">
                  <c:v>1.0336421257922965</c:v>
                </c:pt>
                <c:pt idx="9">
                  <c:v>1.0358406036312191</c:v>
                </c:pt>
                <c:pt idx="10">
                  <c:v>1.0367491166077738</c:v>
                </c:pt>
                <c:pt idx="11">
                  <c:v>1.034637134778511</c:v>
                </c:pt>
                <c:pt idx="12">
                  <c:v>1.0344907407407407</c:v>
                </c:pt>
                <c:pt idx="13">
                  <c:v>1.0329943502824859</c:v>
                </c:pt>
                <c:pt idx="14">
                  <c:v>1.0321151716500554</c:v>
                </c:pt>
                <c:pt idx="15">
                  <c:v>1.0315180102915953</c:v>
                </c:pt>
                <c:pt idx="16">
                  <c:v>1.0305263157894737</c:v>
                </c:pt>
                <c:pt idx="17">
                  <c:v>1.0306614104248795</c:v>
                </c:pt>
                <c:pt idx="18">
                  <c:v>1.0293255131964809</c:v>
                </c:pt>
                <c:pt idx="19">
                  <c:v>1.0287091825553363</c:v>
                </c:pt>
                <c:pt idx="20">
                  <c:v>1.0278321374211785</c:v>
                </c:pt>
                <c:pt idx="21">
                  <c:v>1.0271975630983463</c:v>
                </c:pt>
                <c:pt idx="22">
                  <c:v>1.0257289879931388</c:v>
                </c:pt>
                <c:pt idx="23">
                  <c:v>1.0253828403608141</c:v>
                </c:pt>
                <c:pt idx="24">
                  <c:v>1.0245462046204621</c:v>
                </c:pt>
                <c:pt idx="25">
                  <c:v>1.0232000000000001</c:v>
                </c:pt>
                <c:pt idx="26">
                  <c:v>1.0227767874826699</c:v>
                </c:pt>
                <c:pt idx="27">
                  <c:v>1.0216257964858082</c:v>
                </c:pt>
              </c:numCache>
            </c:numRef>
          </c:val>
          <c:smooth val="0"/>
          <c:extLst>
            <c:ext xmlns:c16="http://schemas.microsoft.com/office/drawing/2014/chart" uri="{C3380CC4-5D6E-409C-BE32-E72D297353CC}">
              <c16:uniqueId val="{00000003-085F-2D46-9693-1A284C472FC6}"/>
            </c:ext>
          </c:extLst>
        </c:ser>
        <c:dLbls>
          <c:showLegendKey val="0"/>
          <c:showVal val="0"/>
          <c:showCatName val="0"/>
          <c:showSerName val="0"/>
          <c:showPercent val="0"/>
          <c:showBubbleSize val="0"/>
        </c:dLbls>
        <c:smooth val="0"/>
        <c:axId val="617169344"/>
        <c:axId val="604302880"/>
      </c:lineChart>
      <c:catAx>
        <c:axId val="61716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302880"/>
        <c:crosses val="autoZero"/>
        <c:auto val="1"/>
        <c:lblAlgn val="ctr"/>
        <c:lblOffset val="100"/>
        <c:noMultiLvlLbl val="0"/>
      </c:catAx>
      <c:valAx>
        <c:axId val="604302880"/>
        <c:scaling>
          <c:orientation val="minMax"/>
          <c:max val="1.04"/>
          <c:min val="0.96000000000000008"/>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169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Figur 2.2</a:t>
            </a:r>
            <a:r>
              <a:rPr lang="en-GB" baseline="0"/>
              <a:t> 4-kvartals genemsnit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'NKN1'!$B$5</c:f>
              <c:strCache>
                <c:ptCount val="1"/>
                <c:pt idx="0">
                  <c:v>Ikke sæsonkorrigeret</c:v>
                </c:pt>
              </c:strCache>
            </c:strRef>
          </c:tx>
          <c:spPr>
            <a:ln w="28575" cap="rnd">
              <a:solidFill>
                <a:schemeClr val="accent1"/>
              </a:solidFill>
              <a:round/>
            </a:ln>
            <a:effectLst/>
          </c:spPr>
          <c:marker>
            <c:symbol val="none"/>
          </c:marker>
          <c:cat>
            <c:strRef>
              <c:f>'NKN1'!$A$6:$A$119</c:f>
              <c:strCache>
                <c:ptCount val="114"/>
                <c:pt idx="0">
                  <c:v>1991K1</c:v>
                </c:pt>
                <c:pt idx="1">
                  <c:v>1991K2</c:v>
                </c:pt>
                <c:pt idx="2">
                  <c:v>1991K3</c:v>
                </c:pt>
                <c:pt idx="3">
                  <c:v>1991K4</c:v>
                </c:pt>
                <c:pt idx="4">
                  <c:v>1992K1</c:v>
                </c:pt>
                <c:pt idx="5">
                  <c:v>1992K2</c:v>
                </c:pt>
                <c:pt idx="6">
                  <c:v>1992K3</c:v>
                </c:pt>
                <c:pt idx="7">
                  <c:v>1992K4</c:v>
                </c:pt>
                <c:pt idx="8">
                  <c:v>1993K1</c:v>
                </c:pt>
                <c:pt idx="9">
                  <c:v>1993K2</c:v>
                </c:pt>
                <c:pt idx="10">
                  <c:v>1993K3</c:v>
                </c:pt>
                <c:pt idx="11">
                  <c:v>1993K4</c:v>
                </c:pt>
                <c:pt idx="12">
                  <c:v>1994K1</c:v>
                </c:pt>
                <c:pt idx="13">
                  <c:v>1994K2</c:v>
                </c:pt>
                <c:pt idx="14">
                  <c:v>1994K3</c:v>
                </c:pt>
                <c:pt idx="15">
                  <c:v>1994K4</c:v>
                </c:pt>
                <c:pt idx="16">
                  <c:v>1995K1</c:v>
                </c:pt>
                <c:pt idx="17">
                  <c:v>1995K2</c:v>
                </c:pt>
                <c:pt idx="18">
                  <c:v>1995K3</c:v>
                </c:pt>
                <c:pt idx="19">
                  <c:v>1995K4</c:v>
                </c:pt>
                <c:pt idx="20">
                  <c:v>1996K1</c:v>
                </c:pt>
                <c:pt idx="21">
                  <c:v>1996K2</c:v>
                </c:pt>
                <c:pt idx="22">
                  <c:v>1996K3</c:v>
                </c:pt>
                <c:pt idx="23">
                  <c:v>1996K4</c:v>
                </c:pt>
                <c:pt idx="24">
                  <c:v>1997K1</c:v>
                </c:pt>
                <c:pt idx="25">
                  <c:v>1997K2</c:v>
                </c:pt>
                <c:pt idx="26">
                  <c:v>1997K3</c:v>
                </c:pt>
                <c:pt idx="27">
                  <c:v>1997K4</c:v>
                </c:pt>
                <c:pt idx="28">
                  <c:v>1998K1</c:v>
                </c:pt>
                <c:pt idx="29">
                  <c:v>1998K2</c:v>
                </c:pt>
                <c:pt idx="30">
                  <c:v>1998K3</c:v>
                </c:pt>
                <c:pt idx="31">
                  <c:v>1998K4</c:v>
                </c:pt>
                <c:pt idx="32">
                  <c:v>1999K1</c:v>
                </c:pt>
                <c:pt idx="33">
                  <c:v>1999K2</c:v>
                </c:pt>
                <c:pt idx="34">
                  <c:v>1999K3</c:v>
                </c:pt>
                <c:pt idx="35">
                  <c:v>1999K4</c:v>
                </c:pt>
                <c:pt idx="36">
                  <c:v>2000K1</c:v>
                </c:pt>
                <c:pt idx="37">
                  <c:v>2000K2</c:v>
                </c:pt>
                <c:pt idx="38">
                  <c:v>2000K3</c:v>
                </c:pt>
                <c:pt idx="39">
                  <c:v>2000K4</c:v>
                </c:pt>
                <c:pt idx="40">
                  <c:v>2001K1</c:v>
                </c:pt>
                <c:pt idx="41">
                  <c:v>2001K2</c:v>
                </c:pt>
                <c:pt idx="42">
                  <c:v>2001K3</c:v>
                </c:pt>
                <c:pt idx="43">
                  <c:v>2001K4</c:v>
                </c:pt>
                <c:pt idx="44">
                  <c:v>2002K1</c:v>
                </c:pt>
                <c:pt idx="45">
                  <c:v>2002K2</c:v>
                </c:pt>
                <c:pt idx="46">
                  <c:v>2002K3</c:v>
                </c:pt>
                <c:pt idx="47">
                  <c:v>2002K4</c:v>
                </c:pt>
                <c:pt idx="48">
                  <c:v>2003K1</c:v>
                </c:pt>
                <c:pt idx="49">
                  <c:v>2003K2</c:v>
                </c:pt>
                <c:pt idx="50">
                  <c:v>2003K3</c:v>
                </c:pt>
                <c:pt idx="51">
                  <c:v>2003K4</c:v>
                </c:pt>
                <c:pt idx="52">
                  <c:v>2004K1</c:v>
                </c:pt>
                <c:pt idx="53">
                  <c:v>2004K2</c:v>
                </c:pt>
                <c:pt idx="54">
                  <c:v>2004K3</c:v>
                </c:pt>
                <c:pt idx="55">
                  <c:v>2004K4</c:v>
                </c:pt>
                <c:pt idx="56">
                  <c:v>2005K1</c:v>
                </c:pt>
                <c:pt idx="57">
                  <c:v>2005K2</c:v>
                </c:pt>
                <c:pt idx="58">
                  <c:v>2005K3</c:v>
                </c:pt>
                <c:pt idx="59">
                  <c:v>2005K4</c:v>
                </c:pt>
                <c:pt idx="60">
                  <c:v>2006K1</c:v>
                </c:pt>
                <c:pt idx="61">
                  <c:v>2006K2</c:v>
                </c:pt>
                <c:pt idx="62">
                  <c:v>2006K3</c:v>
                </c:pt>
                <c:pt idx="63">
                  <c:v>2006K4</c:v>
                </c:pt>
                <c:pt idx="64">
                  <c:v>2007K1</c:v>
                </c:pt>
                <c:pt idx="65">
                  <c:v>2007K2</c:v>
                </c:pt>
                <c:pt idx="66">
                  <c:v>2007K3</c:v>
                </c:pt>
                <c:pt idx="67">
                  <c:v>2007K4</c:v>
                </c:pt>
                <c:pt idx="68">
                  <c:v>2008K1</c:v>
                </c:pt>
                <c:pt idx="69">
                  <c:v>2008K2</c:v>
                </c:pt>
                <c:pt idx="70">
                  <c:v>2008K3</c:v>
                </c:pt>
                <c:pt idx="71">
                  <c:v>2008K4</c:v>
                </c:pt>
                <c:pt idx="72">
                  <c:v>2009K1</c:v>
                </c:pt>
                <c:pt idx="73">
                  <c:v>2009K2</c:v>
                </c:pt>
                <c:pt idx="74">
                  <c:v>2009K3</c:v>
                </c:pt>
                <c:pt idx="75">
                  <c:v>2009K4</c:v>
                </c:pt>
                <c:pt idx="76">
                  <c:v>2010K1</c:v>
                </c:pt>
                <c:pt idx="77">
                  <c:v>2010K2</c:v>
                </c:pt>
                <c:pt idx="78">
                  <c:v>2010K3</c:v>
                </c:pt>
                <c:pt idx="79">
                  <c:v>2010K4</c:v>
                </c:pt>
                <c:pt idx="80">
                  <c:v>2011K1</c:v>
                </c:pt>
                <c:pt idx="81">
                  <c:v>2011K2</c:v>
                </c:pt>
                <c:pt idx="82">
                  <c:v>2011K3</c:v>
                </c:pt>
                <c:pt idx="83">
                  <c:v>2011K4</c:v>
                </c:pt>
                <c:pt idx="84">
                  <c:v>2012K1</c:v>
                </c:pt>
                <c:pt idx="85">
                  <c:v>2012K2</c:v>
                </c:pt>
                <c:pt idx="86">
                  <c:v>2012K3</c:v>
                </c:pt>
                <c:pt idx="87">
                  <c:v>2012K4</c:v>
                </c:pt>
                <c:pt idx="88">
                  <c:v>2013K1</c:v>
                </c:pt>
                <c:pt idx="89">
                  <c:v>2013K2</c:v>
                </c:pt>
                <c:pt idx="90">
                  <c:v>2013K3</c:v>
                </c:pt>
                <c:pt idx="91">
                  <c:v>2013K4</c:v>
                </c:pt>
                <c:pt idx="92">
                  <c:v>2014K1</c:v>
                </c:pt>
                <c:pt idx="93">
                  <c:v>2014K2</c:v>
                </c:pt>
                <c:pt idx="94">
                  <c:v>2014K3</c:v>
                </c:pt>
                <c:pt idx="95">
                  <c:v>2014K4</c:v>
                </c:pt>
                <c:pt idx="96">
                  <c:v>2015K1</c:v>
                </c:pt>
                <c:pt idx="97">
                  <c:v>2015K2</c:v>
                </c:pt>
                <c:pt idx="98">
                  <c:v>2015K3</c:v>
                </c:pt>
                <c:pt idx="99">
                  <c:v>2015K4</c:v>
                </c:pt>
                <c:pt idx="100">
                  <c:v>2016K1</c:v>
                </c:pt>
                <c:pt idx="101">
                  <c:v>2016K2</c:v>
                </c:pt>
                <c:pt idx="102">
                  <c:v>2016K3</c:v>
                </c:pt>
                <c:pt idx="103">
                  <c:v>2016K4</c:v>
                </c:pt>
                <c:pt idx="104">
                  <c:v>2017K1</c:v>
                </c:pt>
                <c:pt idx="105">
                  <c:v>2017K2</c:v>
                </c:pt>
                <c:pt idx="106">
                  <c:v>2017K3</c:v>
                </c:pt>
                <c:pt idx="107">
                  <c:v>2017K4</c:v>
                </c:pt>
                <c:pt idx="108">
                  <c:v>2018K1</c:v>
                </c:pt>
                <c:pt idx="109">
                  <c:v>2018K2</c:v>
                </c:pt>
                <c:pt idx="110">
                  <c:v>2018K3</c:v>
                </c:pt>
                <c:pt idx="111">
                  <c:v>2018K4</c:v>
                </c:pt>
                <c:pt idx="112">
                  <c:v>2019K1</c:v>
                </c:pt>
                <c:pt idx="113">
                  <c:v>2019K2</c:v>
                </c:pt>
              </c:strCache>
            </c:strRef>
          </c:cat>
          <c:val>
            <c:numRef>
              <c:f>'NKN1'!$B$6:$B$119</c:f>
              <c:numCache>
                <c:formatCode>General</c:formatCode>
                <c:ptCount val="114"/>
                <c:pt idx="0">
                  <c:v>321.89999999999998</c:v>
                </c:pt>
                <c:pt idx="1">
                  <c:v>330.4</c:v>
                </c:pt>
                <c:pt idx="2">
                  <c:v>322.60000000000002</c:v>
                </c:pt>
                <c:pt idx="3">
                  <c:v>331.7</c:v>
                </c:pt>
                <c:pt idx="4">
                  <c:v>329.1</c:v>
                </c:pt>
                <c:pt idx="5">
                  <c:v>331.3</c:v>
                </c:pt>
                <c:pt idx="6">
                  <c:v>329.5</c:v>
                </c:pt>
                <c:pt idx="7">
                  <c:v>342.3</c:v>
                </c:pt>
                <c:pt idx="8">
                  <c:v>329</c:v>
                </c:pt>
                <c:pt idx="9">
                  <c:v>334.5</c:v>
                </c:pt>
                <c:pt idx="10">
                  <c:v>323.7</c:v>
                </c:pt>
                <c:pt idx="11">
                  <c:v>345.1</c:v>
                </c:pt>
                <c:pt idx="12">
                  <c:v>338.5</c:v>
                </c:pt>
                <c:pt idx="13">
                  <c:v>356</c:v>
                </c:pt>
                <c:pt idx="14">
                  <c:v>341.9</c:v>
                </c:pt>
                <c:pt idx="15">
                  <c:v>366.9</c:v>
                </c:pt>
                <c:pt idx="16">
                  <c:v>357.5</c:v>
                </c:pt>
                <c:pt idx="17">
                  <c:v>363.2</c:v>
                </c:pt>
                <c:pt idx="18">
                  <c:v>351.7</c:v>
                </c:pt>
                <c:pt idx="19">
                  <c:v>373.4</c:v>
                </c:pt>
                <c:pt idx="20">
                  <c:v>360</c:v>
                </c:pt>
                <c:pt idx="21">
                  <c:v>376.9</c:v>
                </c:pt>
                <c:pt idx="22">
                  <c:v>365.7</c:v>
                </c:pt>
                <c:pt idx="23">
                  <c:v>385.1</c:v>
                </c:pt>
                <c:pt idx="24">
                  <c:v>371.5</c:v>
                </c:pt>
                <c:pt idx="25">
                  <c:v>392.2</c:v>
                </c:pt>
                <c:pt idx="26">
                  <c:v>376.3</c:v>
                </c:pt>
                <c:pt idx="27">
                  <c:v>396.3</c:v>
                </c:pt>
                <c:pt idx="28">
                  <c:v>385</c:v>
                </c:pt>
                <c:pt idx="29">
                  <c:v>389.5</c:v>
                </c:pt>
                <c:pt idx="30">
                  <c:v>387.1</c:v>
                </c:pt>
                <c:pt idx="31">
                  <c:v>408.7</c:v>
                </c:pt>
                <c:pt idx="32">
                  <c:v>391.1</c:v>
                </c:pt>
                <c:pt idx="33">
                  <c:v>404.2</c:v>
                </c:pt>
                <c:pt idx="34">
                  <c:v>397.3</c:v>
                </c:pt>
                <c:pt idx="35">
                  <c:v>424</c:v>
                </c:pt>
                <c:pt idx="36">
                  <c:v>406</c:v>
                </c:pt>
                <c:pt idx="37">
                  <c:v>418.8</c:v>
                </c:pt>
                <c:pt idx="38">
                  <c:v>413.2</c:v>
                </c:pt>
                <c:pt idx="39">
                  <c:v>439.3</c:v>
                </c:pt>
                <c:pt idx="40">
                  <c:v>410.9</c:v>
                </c:pt>
                <c:pt idx="41">
                  <c:v>421.5</c:v>
                </c:pt>
                <c:pt idx="42">
                  <c:v>418.6</c:v>
                </c:pt>
                <c:pt idx="43">
                  <c:v>440.1</c:v>
                </c:pt>
                <c:pt idx="44">
                  <c:v>411.4</c:v>
                </c:pt>
                <c:pt idx="45">
                  <c:v>428.7</c:v>
                </c:pt>
                <c:pt idx="46">
                  <c:v>419.7</c:v>
                </c:pt>
                <c:pt idx="47">
                  <c:v>439.1</c:v>
                </c:pt>
                <c:pt idx="48">
                  <c:v>416.3</c:v>
                </c:pt>
                <c:pt idx="49">
                  <c:v>424</c:v>
                </c:pt>
                <c:pt idx="50">
                  <c:v>418.4</c:v>
                </c:pt>
                <c:pt idx="51">
                  <c:v>446.9</c:v>
                </c:pt>
                <c:pt idx="52">
                  <c:v>423.4</c:v>
                </c:pt>
                <c:pt idx="53">
                  <c:v>438.7</c:v>
                </c:pt>
                <c:pt idx="54">
                  <c:v>431.8</c:v>
                </c:pt>
                <c:pt idx="55">
                  <c:v>457.1</c:v>
                </c:pt>
                <c:pt idx="56">
                  <c:v>426.3</c:v>
                </c:pt>
                <c:pt idx="57">
                  <c:v>455.8</c:v>
                </c:pt>
                <c:pt idx="58">
                  <c:v>443.9</c:v>
                </c:pt>
                <c:pt idx="59">
                  <c:v>466</c:v>
                </c:pt>
                <c:pt idx="60">
                  <c:v>445.7</c:v>
                </c:pt>
                <c:pt idx="61">
                  <c:v>473.2</c:v>
                </c:pt>
                <c:pt idx="62">
                  <c:v>462.1</c:v>
                </c:pt>
                <c:pt idx="63">
                  <c:v>481.1</c:v>
                </c:pt>
                <c:pt idx="64">
                  <c:v>456.1</c:v>
                </c:pt>
                <c:pt idx="65">
                  <c:v>467.8</c:v>
                </c:pt>
                <c:pt idx="66">
                  <c:v>465.6</c:v>
                </c:pt>
                <c:pt idx="67">
                  <c:v>489.5</c:v>
                </c:pt>
                <c:pt idx="68">
                  <c:v>459.5</c:v>
                </c:pt>
                <c:pt idx="69">
                  <c:v>475.6</c:v>
                </c:pt>
                <c:pt idx="70">
                  <c:v>463.6</c:v>
                </c:pt>
                <c:pt idx="71">
                  <c:v>470.6</c:v>
                </c:pt>
                <c:pt idx="72">
                  <c:v>439.4</c:v>
                </c:pt>
                <c:pt idx="73">
                  <c:v>442.4</c:v>
                </c:pt>
                <c:pt idx="74">
                  <c:v>439.5</c:v>
                </c:pt>
                <c:pt idx="75">
                  <c:v>456.3</c:v>
                </c:pt>
                <c:pt idx="76">
                  <c:v>435.5</c:v>
                </c:pt>
                <c:pt idx="77">
                  <c:v>452.6</c:v>
                </c:pt>
                <c:pt idx="78">
                  <c:v>453.5</c:v>
                </c:pt>
                <c:pt idx="79">
                  <c:v>469.4</c:v>
                </c:pt>
                <c:pt idx="80">
                  <c:v>446.9</c:v>
                </c:pt>
                <c:pt idx="81">
                  <c:v>462.9</c:v>
                </c:pt>
                <c:pt idx="82">
                  <c:v>452.7</c:v>
                </c:pt>
                <c:pt idx="83">
                  <c:v>472.7</c:v>
                </c:pt>
                <c:pt idx="84">
                  <c:v>449.4</c:v>
                </c:pt>
                <c:pt idx="85">
                  <c:v>461.2</c:v>
                </c:pt>
                <c:pt idx="86">
                  <c:v>456.7</c:v>
                </c:pt>
                <c:pt idx="87">
                  <c:v>472.1</c:v>
                </c:pt>
                <c:pt idx="88">
                  <c:v>448.4</c:v>
                </c:pt>
                <c:pt idx="89">
                  <c:v>467.6</c:v>
                </c:pt>
                <c:pt idx="90">
                  <c:v>462.1</c:v>
                </c:pt>
                <c:pt idx="91">
                  <c:v>478.4</c:v>
                </c:pt>
                <c:pt idx="92">
                  <c:v>456.4</c:v>
                </c:pt>
                <c:pt idx="93">
                  <c:v>469.9</c:v>
                </c:pt>
                <c:pt idx="94">
                  <c:v>471.4</c:v>
                </c:pt>
                <c:pt idx="95">
                  <c:v>488.8</c:v>
                </c:pt>
                <c:pt idx="96">
                  <c:v>468</c:v>
                </c:pt>
                <c:pt idx="97">
                  <c:v>486.2</c:v>
                </c:pt>
                <c:pt idx="98">
                  <c:v>479.7</c:v>
                </c:pt>
                <c:pt idx="99">
                  <c:v>496.7</c:v>
                </c:pt>
                <c:pt idx="100">
                  <c:v>473.7</c:v>
                </c:pt>
                <c:pt idx="101">
                  <c:v>500.8</c:v>
                </c:pt>
                <c:pt idx="102">
                  <c:v>490.9</c:v>
                </c:pt>
                <c:pt idx="103">
                  <c:v>511.6</c:v>
                </c:pt>
                <c:pt idx="104">
                  <c:v>499.9</c:v>
                </c:pt>
                <c:pt idx="105">
                  <c:v>510.2</c:v>
                </c:pt>
                <c:pt idx="106">
                  <c:v>495.3</c:v>
                </c:pt>
                <c:pt idx="107">
                  <c:v>516.4</c:v>
                </c:pt>
                <c:pt idx="108">
                  <c:v>494.6</c:v>
                </c:pt>
                <c:pt idx="109">
                  <c:v>519.4</c:v>
                </c:pt>
                <c:pt idx="110">
                  <c:v>508.7</c:v>
                </c:pt>
                <c:pt idx="111">
                  <c:v>529.1</c:v>
                </c:pt>
                <c:pt idx="112">
                  <c:v>507.1</c:v>
                </c:pt>
                <c:pt idx="113">
                  <c:v>530.70000000000005</c:v>
                </c:pt>
              </c:numCache>
            </c:numRef>
          </c:val>
          <c:smooth val="0"/>
          <c:extLst>
            <c:ext xmlns:c16="http://schemas.microsoft.com/office/drawing/2014/chart" uri="{C3380CC4-5D6E-409C-BE32-E72D297353CC}">
              <c16:uniqueId val="{00000000-AE50-1C47-867C-39BD57D8CCB9}"/>
            </c:ext>
          </c:extLst>
        </c:ser>
        <c:ser>
          <c:idx val="1"/>
          <c:order val="1"/>
          <c:tx>
            <c:v>4-kvartalers gennemsnit</c:v>
          </c:tx>
          <c:spPr>
            <a:ln w="28575" cap="rnd">
              <a:solidFill>
                <a:schemeClr val="accent3"/>
              </a:solidFill>
              <a:round/>
            </a:ln>
            <a:effectLst/>
          </c:spPr>
          <c:marker>
            <c:symbol val="none"/>
          </c:marker>
          <c:cat>
            <c:strRef>
              <c:f>'NKN1'!$A$6:$A$119</c:f>
              <c:strCache>
                <c:ptCount val="114"/>
                <c:pt idx="0">
                  <c:v>1991K1</c:v>
                </c:pt>
                <c:pt idx="1">
                  <c:v>1991K2</c:v>
                </c:pt>
                <c:pt idx="2">
                  <c:v>1991K3</c:v>
                </c:pt>
                <c:pt idx="3">
                  <c:v>1991K4</c:v>
                </c:pt>
                <c:pt idx="4">
                  <c:v>1992K1</c:v>
                </c:pt>
                <c:pt idx="5">
                  <c:v>1992K2</c:v>
                </c:pt>
                <c:pt idx="6">
                  <c:v>1992K3</c:v>
                </c:pt>
                <c:pt idx="7">
                  <c:v>1992K4</c:v>
                </c:pt>
                <c:pt idx="8">
                  <c:v>1993K1</c:v>
                </c:pt>
                <c:pt idx="9">
                  <c:v>1993K2</c:v>
                </c:pt>
                <c:pt idx="10">
                  <c:v>1993K3</c:v>
                </c:pt>
                <c:pt idx="11">
                  <c:v>1993K4</c:v>
                </c:pt>
                <c:pt idx="12">
                  <c:v>1994K1</c:v>
                </c:pt>
                <c:pt idx="13">
                  <c:v>1994K2</c:v>
                </c:pt>
                <c:pt idx="14">
                  <c:v>1994K3</c:v>
                </c:pt>
                <c:pt idx="15">
                  <c:v>1994K4</c:v>
                </c:pt>
                <c:pt idx="16">
                  <c:v>1995K1</c:v>
                </c:pt>
                <c:pt idx="17">
                  <c:v>1995K2</c:v>
                </c:pt>
                <c:pt idx="18">
                  <c:v>1995K3</c:v>
                </c:pt>
                <c:pt idx="19">
                  <c:v>1995K4</c:v>
                </c:pt>
                <c:pt idx="20">
                  <c:v>1996K1</c:v>
                </c:pt>
                <c:pt idx="21">
                  <c:v>1996K2</c:v>
                </c:pt>
                <c:pt idx="22">
                  <c:v>1996K3</c:v>
                </c:pt>
                <c:pt idx="23">
                  <c:v>1996K4</c:v>
                </c:pt>
                <c:pt idx="24">
                  <c:v>1997K1</c:v>
                </c:pt>
                <c:pt idx="25">
                  <c:v>1997K2</c:v>
                </c:pt>
                <c:pt idx="26">
                  <c:v>1997K3</c:v>
                </c:pt>
                <c:pt idx="27">
                  <c:v>1997K4</c:v>
                </c:pt>
                <c:pt idx="28">
                  <c:v>1998K1</c:v>
                </c:pt>
                <c:pt idx="29">
                  <c:v>1998K2</c:v>
                </c:pt>
                <c:pt idx="30">
                  <c:v>1998K3</c:v>
                </c:pt>
                <c:pt idx="31">
                  <c:v>1998K4</c:v>
                </c:pt>
                <c:pt idx="32">
                  <c:v>1999K1</c:v>
                </c:pt>
                <c:pt idx="33">
                  <c:v>1999K2</c:v>
                </c:pt>
                <c:pt idx="34">
                  <c:v>1999K3</c:v>
                </c:pt>
                <c:pt idx="35">
                  <c:v>1999K4</c:v>
                </c:pt>
                <c:pt idx="36">
                  <c:v>2000K1</c:v>
                </c:pt>
                <c:pt idx="37">
                  <c:v>2000K2</c:v>
                </c:pt>
                <c:pt idx="38">
                  <c:v>2000K3</c:v>
                </c:pt>
                <c:pt idx="39">
                  <c:v>2000K4</c:v>
                </c:pt>
                <c:pt idx="40">
                  <c:v>2001K1</c:v>
                </c:pt>
                <c:pt idx="41">
                  <c:v>2001K2</c:v>
                </c:pt>
                <c:pt idx="42">
                  <c:v>2001K3</c:v>
                </c:pt>
                <c:pt idx="43">
                  <c:v>2001K4</c:v>
                </c:pt>
                <c:pt idx="44">
                  <c:v>2002K1</c:v>
                </c:pt>
                <c:pt idx="45">
                  <c:v>2002K2</c:v>
                </c:pt>
                <c:pt idx="46">
                  <c:v>2002K3</c:v>
                </c:pt>
                <c:pt idx="47">
                  <c:v>2002K4</c:v>
                </c:pt>
                <c:pt idx="48">
                  <c:v>2003K1</c:v>
                </c:pt>
                <c:pt idx="49">
                  <c:v>2003K2</c:v>
                </c:pt>
                <c:pt idx="50">
                  <c:v>2003K3</c:v>
                </c:pt>
                <c:pt idx="51">
                  <c:v>2003K4</c:v>
                </c:pt>
                <c:pt idx="52">
                  <c:v>2004K1</c:v>
                </c:pt>
                <c:pt idx="53">
                  <c:v>2004K2</c:v>
                </c:pt>
                <c:pt idx="54">
                  <c:v>2004K3</c:v>
                </c:pt>
                <c:pt idx="55">
                  <c:v>2004K4</c:v>
                </c:pt>
                <c:pt idx="56">
                  <c:v>2005K1</c:v>
                </c:pt>
                <c:pt idx="57">
                  <c:v>2005K2</c:v>
                </c:pt>
                <c:pt idx="58">
                  <c:v>2005K3</c:v>
                </c:pt>
                <c:pt idx="59">
                  <c:v>2005K4</c:v>
                </c:pt>
                <c:pt idx="60">
                  <c:v>2006K1</c:v>
                </c:pt>
                <c:pt idx="61">
                  <c:v>2006K2</c:v>
                </c:pt>
                <c:pt idx="62">
                  <c:v>2006K3</c:v>
                </c:pt>
                <c:pt idx="63">
                  <c:v>2006K4</c:v>
                </c:pt>
                <c:pt idx="64">
                  <c:v>2007K1</c:v>
                </c:pt>
                <c:pt idx="65">
                  <c:v>2007K2</c:v>
                </c:pt>
                <c:pt idx="66">
                  <c:v>2007K3</c:v>
                </c:pt>
                <c:pt idx="67">
                  <c:v>2007K4</c:v>
                </c:pt>
                <c:pt idx="68">
                  <c:v>2008K1</c:v>
                </c:pt>
                <c:pt idx="69">
                  <c:v>2008K2</c:v>
                </c:pt>
                <c:pt idx="70">
                  <c:v>2008K3</c:v>
                </c:pt>
                <c:pt idx="71">
                  <c:v>2008K4</c:v>
                </c:pt>
                <c:pt idx="72">
                  <c:v>2009K1</c:v>
                </c:pt>
                <c:pt idx="73">
                  <c:v>2009K2</c:v>
                </c:pt>
                <c:pt idx="74">
                  <c:v>2009K3</c:v>
                </c:pt>
                <c:pt idx="75">
                  <c:v>2009K4</c:v>
                </c:pt>
                <c:pt idx="76">
                  <c:v>2010K1</c:v>
                </c:pt>
                <c:pt idx="77">
                  <c:v>2010K2</c:v>
                </c:pt>
                <c:pt idx="78">
                  <c:v>2010K3</c:v>
                </c:pt>
                <c:pt idx="79">
                  <c:v>2010K4</c:v>
                </c:pt>
                <c:pt idx="80">
                  <c:v>2011K1</c:v>
                </c:pt>
                <c:pt idx="81">
                  <c:v>2011K2</c:v>
                </c:pt>
                <c:pt idx="82">
                  <c:v>2011K3</c:v>
                </c:pt>
                <c:pt idx="83">
                  <c:v>2011K4</c:v>
                </c:pt>
                <c:pt idx="84">
                  <c:v>2012K1</c:v>
                </c:pt>
                <c:pt idx="85">
                  <c:v>2012K2</c:v>
                </c:pt>
                <c:pt idx="86">
                  <c:v>2012K3</c:v>
                </c:pt>
                <c:pt idx="87">
                  <c:v>2012K4</c:v>
                </c:pt>
                <c:pt idx="88">
                  <c:v>2013K1</c:v>
                </c:pt>
                <c:pt idx="89">
                  <c:v>2013K2</c:v>
                </c:pt>
                <c:pt idx="90">
                  <c:v>2013K3</c:v>
                </c:pt>
                <c:pt idx="91">
                  <c:v>2013K4</c:v>
                </c:pt>
                <c:pt idx="92">
                  <c:v>2014K1</c:v>
                </c:pt>
                <c:pt idx="93">
                  <c:v>2014K2</c:v>
                </c:pt>
                <c:pt idx="94">
                  <c:v>2014K3</c:v>
                </c:pt>
                <c:pt idx="95">
                  <c:v>2014K4</c:v>
                </c:pt>
                <c:pt idx="96">
                  <c:v>2015K1</c:v>
                </c:pt>
                <c:pt idx="97">
                  <c:v>2015K2</c:v>
                </c:pt>
                <c:pt idx="98">
                  <c:v>2015K3</c:v>
                </c:pt>
                <c:pt idx="99">
                  <c:v>2015K4</c:v>
                </c:pt>
                <c:pt idx="100">
                  <c:v>2016K1</c:v>
                </c:pt>
                <c:pt idx="101">
                  <c:v>2016K2</c:v>
                </c:pt>
                <c:pt idx="102">
                  <c:v>2016K3</c:v>
                </c:pt>
                <c:pt idx="103">
                  <c:v>2016K4</c:v>
                </c:pt>
                <c:pt idx="104">
                  <c:v>2017K1</c:v>
                </c:pt>
                <c:pt idx="105">
                  <c:v>2017K2</c:v>
                </c:pt>
                <c:pt idx="106">
                  <c:v>2017K3</c:v>
                </c:pt>
                <c:pt idx="107">
                  <c:v>2017K4</c:v>
                </c:pt>
                <c:pt idx="108">
                  <c:v>2018K1</c:v>
                </c:pt>
                <c:pt idx="109">
                  <c:v>2018K2</c:v>
                </c:pt>
                <c:pt idx="110">
                  <c:v>2018K3</c:v>
                </c:pt>
                <c:pt idx="111">
                  <c:v>2018K4</c:v>
                </c:pt>
                <c:pt idx="112">
                  <c:v>2019K1</c:v>
                </c:pt>
                <c:pt idx="113">
                  <c:v>2019K2</c:v>
                </c:pt>
              </c:strCache>
            </c:strRef>
          </c:cat>
          <c:val>
            <c:numRef>
              <c:f>'NKN1'!$D$6:$D$117</c:f>
              <c:numCache>
                <c:formatCode>General</c:formatCode>
                <c:ptCount val="112"/>
                <c:pt idx="2">
                  <c:v>327.55</c:v>
                </c:pt>
                <c:pt idx="3">
                  <c:v>328.5625</c:v>
                </c:pt>
                <c:pt idx="4">
                  <c:v>329.53750000000002</c:v>
                </c:pt>
                <c:pt idx="5">
                  <c:v>331.72500000000002</c:v>
                </c:pt>
                <c:pt idx="6">
                  <c:v>333.03750000000002</c:v>
                </c:pt>
                <c:pt idx="7">
                  <c:v>333.42500000000001</c:v>
                </c:pt>
                <c:pt idx="8">
                  <c:v>333.09999999999997</c:v>
                </c:pt>
                <c:pt idx="9">
                  <c:v>332.72499999999997</c:v>
                </c:pt>
                <c:pt idx="10">
                  <c:v>334.26250000000005</c:v>
                </c:pt>
                <c:pt idx="11">
                  <c:v>338.13749999999999</c:v>
                </c:pt>
                <c:pt idx="12">
                  <c:v>343.1</c:v>
                </c:pt>
                <c:pt idx="13">
                  <c:v>348.09999999999997</c:v>
                </c:pt>
                <c:pt idx="14">
                  <c:v>353.2</c:v>
                </c:pt>
                <c:pt idx="15">
                  <c:v>356.47499999999997</c:v>
                </c:pt>
                <c:pt idx="16">
                  <c:v>358.59999999999997</c:v>
                </c:pt>
                <c:pt idx="17">
                  <c:v>360.63750000000005</c:v>
                </c:pt>
                <c:pt idx="18">
                  <c:v>361.76250000000005</c:v>
                </c:pt>
                <c:pt idx="19">
                  <c:v>363.78749999999997</c:v>
                </c:pt>
                <c:pt idx="20">
                  <c:v>367.25</c:v>
                </c:pt>
                <c:pt idx="21">
                  <c:v>370.46249999999998</c:v>
                </c:pt>
                <c:pt idx="22">
                  <c:v>373.36249999999995</c:v>
                </c:pt>
                <c:pt idx="23">
                  <c:v>376.71249999999998</c:v>
                </c:pt>
                <c:pt idx="24">
                  <c:v>379.95000000000005</c:v>
                </c:pt>
                <c:pt idx="25">
                  <c:v>382.67500000000001</c:v>
                </c:pt>
                <c:pt idx="26">
                  <c:v>385.76249999999999</c:v>
                </c:pt>
                <c:pt idx="27">
                  <c:v>387.11250000000001</c:v>
                </c:pt>
                <c:pt idx="28">
                  <c:v>388.125</c:v>
                </c:pt>
                <c:pt idx="29">
                  <c:v>391.02499999999998</c:v>
                </c:pt>
                <c:pt idx="30">
                  <c:v>393.33749999999998</c:v>
                </c:pt>
                <c:pt idx="31">
                  <c:v>395.9375</c:v>
                </c:pt>
                <c:pt idx="32">
                  <c:v>399.05</c:v>
                </c:pt>
                <c:pt idx="33">
                  <c:v>402.23750000000001</c:v>
                </c:pt>
                <c:pt idx="34">
                  <c:v>406.01249999999999</c:v>
                </c:pt>
                <c:pt idx="35">
                  <c:v>409.70000000000005</c:v>
                </c:pt>
                <c:pt idx="36">
                  <c:v>413.51249999999999</c:v>
                </c:pt>
                <c:pt idx="37">
                  <c:v>417.41250000000002</c:v>
                </c:pt>
                <c:pt idx="38">
                  <c:v>419.9375</c:v>
                </c:pt>
                <c:pt idx="39">
                  <c:v>420.88750000000005</c:v>
                </c:pt>
                <c:pt idx="40">
                  <c:v>421.9</c:v>
                </c:pt>
                <c:pt idx="41">
                  <c:v>422.67500000000001</c:v>
                </c:pt>
                <c:pt idx="42">
                  <c:v>422.83750000000003</c:v>
                </c:pt>
                <c:pt idx="43">
                  <c:v>423.79999999999995</c:v>
                </c:pt>
                <c:pt idx="44">
                  <c:v>424.83750000000003</c:v>
                </c:pt>
                <c:pt idx="45">
                  <c:v>424.85</c:v>
                </c:pt>
                <c:pt idx="46">
                  <c:v>425.33749999999998</c:v>
                </c:pt>
                <c:pt idx="47">
                  <c:v>425.36250000000001</c:v>
                </c:pt>
                <c:pt idx="48">
                  <c:v>424.61250000000001</c:v>
                </c:pt>
                <c:pt idx="49">
                  <c:v>425.42500000000001</c:v>
                </c:pt>
                <c:pt idx="50">
                  <c:v>427.28749999999997</c:v>
                </c:pt>
                <c:pt idx="51">
                  <c:v>430.01249999999993</c:v>
                </c:pt>
                <c:pt idx="52">
                  <c:v>433.52500000000003</c:v>
                </c:pt>
                <c:pt idx="53">
                  <c:v>436.47499999999997</c:v>
                </c:pt>
                <c:pt idx="54">
                  <c:v>438.11250000000007</c:v>
                </c:pt>
                <c:pt idx="55">
                  <c:v>440.61250000000001</c:v>
                </c:pt>
                <c:pt idx="56">
                  <c:v>444.26249999999999</c:v>
                </c:pt>
                <c:pt idx="57">
                  <c:v>446.88750000000005</c:v>
                </c:pt>
                <c:pt idx="58">
                  <c:v>450.42499999999995</c:v>
                </c:pt>
                <c:pt idx="59">
                  <c:v>455.02499999999998</c:v>
                </c:pt>
                <c:pt idx="60">
                  <c:v>459.47500000000002</c:v>
                </c:pt>
                <c:pt idx="61">
                  <c:v>463.63749999999999</c:v>
                </c:pt>
                <c:pt idx="62">
                  <c:v>466.82499999999999</c:v>
                </c:pt>
                <c:pt idx="63">
                  <c:v>467.45000000000005</c:v>
                </c:pt>
                <c:pt idx="64">
                  <c:v>467.21249999999998</c:v>
                </c:pt>
                <c:pt idx="65">
                  <c:v>468.70000000000005</c:v>
                </c:pt>
                <c:pt idx="66">
                  <c:v>470.17500000000001</c:v>
                </c:pt>
                <c:pt idx="67">
                  <c:v>471.57499999999999</c:v>
                </c:pt>
                <c:pt idx="68">
                  <c:v>472.3</c:v>
                </c:pt>
                <c:pt idx="69">
                  <c:v>469.68749999999994</c:v>
                </c:pt>
                <c:pt idx="70">
                  <c:v>464.81250000000006</c:v>
                </c:pt>
                <c:pt idx="71">
                  <c:v>458.15000000000003</c:v>
                </c:pt>
                <c:pt idx="72">
                  <c:v>450.98750000000007</c:v>
                </c:pt>
                <c:pt idx="73">
                  <c:v>446.1875</c:v>
                </c:pt>
                <c:pt idx="74">
                  <c:v>443.91249999999997</c:v>
                </c:pt>
                <c:pt idx="75">
                  <c:v>444.7</c:v>
                </c:pt>
                <c:pt idx="76">
                  <c:v>447.72500000000002</c:v>
                </c:pt>
                <c:pt idx="77">
                  <c:v>451.11250000000001</c:v>
                </c:pt>
                <c:pt idx="78">
                  <c:v>454.17500000000001</c:v>
                </c:pt>
                <c:pt idx="79">
                  <c:v>456.88749999999999</c:v>
                </c:pt>
                <c:pt idx="80">
                  <c:v>458.07499999999993</c:v>
                </c:pt>
                <c:pt idx="81">
                  <c:v>458.38749999999999</c:v>
                </c:pt>
                <c:pt idx="82">
                  <c:v>459.11250000000001</c:v>
                </c:pt>
                <c:pt idx="83">
                  <c:v>459.21249999999998</c:v>
                </c:pt>
                <c:pt idx="84">
                  <c:v>459.49999999999994</c:v>
                </c:pt>
                <c:pt idx="85">
                  <c:v>459.92500000000001</c:v>
                </c:pt>
                <c:pt idx="86">
                  <c:v>459.72499999999997</c:v>
                </c:pt>
                <c:pt idx="87">
                  <c:v>460.40000000000003</c:v>
                </c:pt>
                <c:pt idx="88">
                  <c:v>461.87499999999994</c:v>
                </c:pt>
                <c:pt idx="89">
                  <c:v>463.33750000000003</c:v>
                </c:pt>
                <c:pt idx="90">
                  <c:v>465.12500000000006</c:v>
                </c:pt>
                <c:pt idx="91">
                  <c:v>466.41250000000008</c:v>
                </c:pt>
                <c:pt idx="92">
                  <c:v>467.86250000000001</c:v>
                </c:pt>
                <c:pt idx="93">
                  <c:v>470.32500000000005</c:v>
                </c:pt>
                <c:pt idx="94">
                  <c:v>473.07499999999999</c:v>
                </c:pt>
                <c:pt idx="95">
                  <c:v>476.56249999999994</c:v>
                </c:pt>
                <c:pt idx="96">
                  <c:v>479.63749999999999</c:v>
                </c:pt>
                <c:pt idx="97">
                  <c:v>481.66249999999997</c:v>
                </c:pt>
                <c:pt idx="98">
                  <c:v>483.36250000000001</c:v>
                </c:pt>
                <c:pt idx="99">
                  <c:v>485.90000000000003</c:v>
                </c:pt>
                <c:pt idx="100">
                  <c:v>489.125</c:v>
                </c:pt>
                <c:pt idx="101">
                  <c:v>492.38749999999999</c:v>
                </c:pt>
                <c:pt idx="102">
                  <c:v>497.52500000000003</c:v>
                </c:pt>
                <c:pt idx="103">
                  <c:v>501.97500000000002</c:v>
                </c:pt>
                <c:pt idx="104">
                  <c:v>503.7</c:v>
                </c:pt>
                <c:pt idx="105">
                  <c:v>504.85</c:v>
                </c:pt>
                <c:pt idx="106">
                  <c:v>504.78749999999997</c:v>
                </c:pt>
                <c:pt idx="107">
                  <c:v>505.27500000000003</c:v>
                </c:pt>
                <c:pt idx="108">
                  <c:v>508.1</c:v>
                </c:pt>
                <c:pt idx="109">
                  <c:v>511.36249999999995</c:v>
                </c:pt>
                <c:pt idx="110">
                  <c:v>514.51250000000005</c:v>
                </c:pt>
                <c:pt idx="111">
                  <c:v>517.48749999999995</c:v>
                </c:pt>
              </c:numCache>
            </c:numRef>
          </c:val>
          <c:smooth val="0"/>
          <c:extLst>
            <c:ext xmlns:c16="http://schemas.microsoft.com/office/drawing/2014/chart" uri="{C3380CC4-5D6E-409C-BE32-E72D297353CC}">
              <c16:uniqueId val="{00000001-AE50-1C47-867C-39BD57D8CCB9}"/>
            </c:ext>
          </c:extLst>
        </c:ser>
        <c:dLbls>
          <c:showLegendKey val="0"/>
          <c:showVal val="0"/>
          <c:showCatName val="0"/>
          <c:showSerName val="0"/>
          <c:showPercent val="0"/>
          <c:showBubbleSize val="0"/>
        </c:dLbls>
        <c:smooth val="0"/>
        <c:axId val="674491008"/>
        <c:axId val="705559872"/>
      </c:lineChart>
      <c:catAx>
        <c:axId val="67449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559872"/>
        <c:crosses val="autoZero"/>
        <c:auto val="1"/>
        <c:lblAlgn val="ctr"/>
        <c:lblOffset val="100"/>
        <c:noMultiLvlLbl val="0"/>
      </c:catAx>
      <c:valAx>
        <c:axId val="705559872"/>
        <c:scaling>
          <c:orientation val="minMax"/>
          <c:min val="3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91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Figur</a:t>
            </a:r>
            <a:r>
              <a:rPr lang="en-GB" baseline="0"/>
              <a:t> 2.3 Den trendmæssige vækst(Kvartalstal)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5-Kvartals Gennemsnit</c:v>
          </c:tx>
          <c:spPr>
            <a:ln w="28575" cap="rnd">
              <a:solidFill>
                <a:schemeClr val="accent6"/>
              </a:solidFill>
              <a:round/>
            </a:ln>
            <a:effectLst/>
          </c:spPr>
          <c:marker>
            <c:symbol val="none"/>
          </c:marker>
          <c:cat>
            <c:strRef>
              <c:f>'NKN1'!$A$121:$DJ$121</c:f>
              <c:strCache>
                <c:ptCount val="114"/>
                <c:pt idx="0">
                  <c:v>1991K1</c:v>
                </c:pt>
                <c:pt idx="1">
                  <c:v>1991K2</c:v>
                </c:pt>
                <c:pt idx="2">
                  <c:v>1991K3</c:v>
                </c:pt>
                <c:pt idx="3">
                  <c:v>1991K4</c:v>
                </c:pt>
                <c:pt idx="4">
                  <c:v>1992K1</c:v>
                </c:pt>
                <c:pt idx="5">
                  <c:v>1992K2</c:v>
                </c:pt>
                <c:pt idx="6">
                  <c:v>1992K3</c:v>
                </c:pt>
                <c:pt idx="7">
                  <c:v>1992K4</c:v>
                </c:pt>
                <c:pt idx="8">
                  <c:v>1993K1</c:v>
                </c:pt>
                <c:pt idx="9">
                  <c:v>1993K2</c:v>
                </c:pt>
                <c:pt idx="10">
                  <c:v>1993K3</c:v>
                </c:pt>
                <c:pt idx="11">
                  <c:v>1993K4</c:v>
                </c:pt>
                <c:pt idx="12">
                  <c:v>1994K1</c:v>
                </c:pt>
                <c:pt idx="13">
                  <c:v>1994K2</c:v>
                </c:pt>
                <c:pt idx="14">
                  <c:v>1994K3</c:v>
                </c:pt>
                <c:pt idx="15">
                  <c:v>1994K4</c:v>
                </c:pt>
                <c:pt idx="16">
                  <c:v>1995K1</c:v>
                </c:pt>
                <c:pt idx="17">
                  <c:v>1995K2</c:v>
                </c:pt>
                <c:pt idx="18">
                  <c:v>1995K3</c:v>
                </c:pt>
                <c:pt idx="19">
                  <c:v>1995K4</c:v>
                </c:pt>
                <c:pt idx="20">
                  <c:v>1996K1</c:v>
                </c:pt>
                <c:pt idx="21">
                  <c:v>1996K2</c:v>
                </c:pt>
                <c:pt idx="22">
                  <c:v>1996K3</c:v>
                </c:pt>
                <c:pt idx="23">
                  <c:v>1996K4</c:v>
                </c:pt>
                <c:pt idx="24">
                  <c:v>1997K1</c:v>
                </c:pt>
                <c:pt idx="25">
                  <c:v>1997K2</c:v>
                </c:pt>
                <c:pt idx="26">
                  <c:v>1997K3</c:v>
                </c:pt>
                <c:pt idx="27">
                  <c:v>1997K4</c:v>
                </c:pt>
                <c:pt idx="28">
                  <c:v>1998K1</c:v>
                </c:pt>
                <c:pt idx="29">
                  <c:v>1998K2</c:v>
                </c:pt>
                <c:pt idx="30">
                  <c:v>1998K3</c:v>
                </c:pt>
                <c:pt idx="31">
                  <c:v>1998K4</c:v>
                </c:pt>
                <c:pt idx="32">
                  <c:v>1999K1</c:v>
                </c:pt>
                <c:pt idx="33">
                  <c:v>1999K2</c:v>
                </c:pt>
                <c:pt idx="34">
                  <c:v>1999K3</c:v>
                </c:pt>
                <c:pt idx="35">
                  <c:v>1999K4</c:v>
                </c:pt>
                <c:pt idx="36">
                  <c:v>2000K1</c:v>
                </c:pt>
                <c:pt idx="37">
                  <c:v>2000K2</c:v>
                </c:pt>
                <c:pt idx="38">
                  <c:v>2000K3</c:v>
                </c:pt>
                <c:pt idx="39">
                  <c:v>2000K4</c:v>
                </c:pt>
                <c:pt idx="40">
                  <c:v>2001K1</c:v>
                </c:pt>
                <c:pt idx="41">
                  <c:v>2001K2</c:v>
                </c:pt>
                <c:pt idx="42">
                  <c:v>2001K3</c:v>
                </c:pt>
                <c:pt idx="43">
                  <c:v>2001K4</c:v>
                </c:pt>
                <c:pt idx="44">
                  <c:v>2002K1</c:v>
                </c:pt>
                <c:pt idx="45">
                  <c:v>2002K2</c:v>
                </c:pt>
                <c:pt idx="46">
                  <c:v>2002K3</c:v>
                </c:pt>
                <c:pt idx="47">
                  <c:v>2002K4</c:v>
                </c:pt>
                <c:pt idx="48">
                  <c:v>2003K1</c:v>
                </c:pt>
                <c:pt idx="49">
                  <c:v>2003K2</c:v>
                </c:pt>
                <c:pt idx="50">
                  <c:v>2003K3</c:v>
                </c:pt>
                <c:pt idx="51">
                  <c:v>2003K4</c:v>
                </c:pt>
                <c:pt idx="52">
                  <c:v>2004K1</c:v>
                </c:pt>
                <c:pt idx="53">
                  <c:v>2004K2</c:v>
                </c:pt>
                <c:pt idx="54">
                  <c:v>2004K3</c:v>
                </c:pt>
                <c:pt idx="55">
                  <c:v>2004K4</c:v>
                </c:pt>
                <c:pt idx="56">
                  <c:v>2005K1</c:v>
                </c:pt>
                <c:pt idx="57">
                  <c:v>2005K2</c:v>
                </c:pt>
                <c:pt idx="58">
                  <c:v>2005K3</c:v>
                </c:pt>
                <c:pt idx="59">
                  <c:v>2005K4</c:v>
                </c:pt>
                <c:pt idx="60">
                  <c:v>2006K1</c:v>
                </c:pt>
                <c:pt idx="61">
                  <c:v>2006K2</c:v>
                </c:pt>
                <c:pt idx="62">
                  <c:v>2006K3</c:v>
                </c:pt>
                <c:pt idx="63">
                  <c:v>2006K4</c:v>
                </c:pt>
                <c:pt idx="64">
                  <c:v>2007K1</c:v>
                </c:pt>
                <c:pt idx="65">
                  <c:v>2007K2</c:v>
                </c:pt>
                <c:pt idx="66">
                  <c:v>2007K3</c:v>
                </c:pt>
                <c:pt idx="67">
                  <c:v>2007K4</c:v>
                </c:pt>
                <c:pt idx="68">
                  <c:v>2008K1</c:v>
                </c:pt>
                <c:pt idx="69">
                  <c:v>2008K2</c:v>
                </c:pt>
                <c:pt idx="70">
                  <c:v>2008K3</c:v>
                </c:pt>
                <c:pt idx="71">
                  <c:v>2008K4</c:v>
                </c:pt>
                <c:pt idx="72">
                  <c:v>2009K1</c:v>
                </c:pt>
                <c:pt idx="73">
                  <c:v>2009K2</c:v>
                </c:pt>
                <c:pt idx="74">
                  <c:v>2009K3</c:v>
                </c:pt>
                <c:pt idx="75">
                  <c:v>2009K4</c:v>
                </c:pt>
                <c:pt idx="76">
                  <c:v>2010K1</c:v>
                </c:pt>
                <c:pt idx="77">
                  <c:v>2010K2</c:v>
                </c:pt>
                <c:pt idx="78">
                  <c:v>2010K3</c:v>
                </c:pt>
                <c:pt idx="79">
                  <c:v>2010K4</c:v>
                </c:pt>
                <c:pt idx="80">
                  <c:v>2011K1</c:v>
                </c:pt>
                <c:pt idx="81">
                  <c:v>2011K2</c:v>
                </c:pt>
                <c:pt idx="82">
                  <c:v>2011K3</c:v>
                </c:pt>
                <c:pt idx="83">
                  <c:v>2011K4</c:v>
                </c:pt>
                <c:pt idx="84">
                  <c:v>2012K1</c:v>
                </c:pt>
                <c:pt idx="85">
                  <c:v>2012K2</c:v>
                </c:pt>
                <c:pt idx="86">
                  <c:v>2012K3</c:v>
                </c:pt>
                <c:pt idx="87">
                  <c:v>2012K4</c:v>
                </c:pt>
                <c:pt idx="88">
                  <c:v>2013K1</c:v>
                </c:pt>
                <c:pt idx="89">
                  <c:v>2013K2</c:v>
                </c:pt>
                <c:pt idx="90">
                  <c:v>2013K3</c:v>
                </c:pt>
                <c:pt idx="91">
                  <c:v>2013K4</c:v>
                </c:pt>
                <c:pt idx="92">
                  <c:v>2014K1</c:v>
                </c:pt>
                <c:pt idx="93">
                  <c:v>2014K2</c:v>
                </c:pt>
                <c:pt idx="94">
                  <c:v>2014K3</c:v>
                </c:pt>
                <c:pt idx="95">
                  <c:v>2014K4</c:v>
                </c:pt>
                <c:pt idx="96">
                  <c:v>2015K1</c:v>
                </c:pt>
                <c:pt idx="97">
                  <c:v>2015K2</c:v>
                </c:pt>
                <c:pt idx="98">
                  <c:v>2015K3</c:v>
                </c:pt>
                <c:pt idx="99">
                  <c:v>2015K4</c:v>
                </c:pt>
                <c:pt idx="100">
                  <c:v>2016K1</c:v>
                </c:pt>
                <c:pt idx="101">
                  <c:v>2016K2</c:v>
                </c:pt>
                <c:pt idx="102">
                  <c:v>2016K3</c:v>
                </c:pt>
                <c:pt idx="103">
                  <c:v>2016K4</c:v>
                </c:pt>
                <c:pt idx="104">
                  <c:v>2017K1</c:v>
                </c:pt>
                <c:pt idx="105">
                  <c:v>2017K2</c:v>
                </c:pt>
                <c:pt idx="106">
                  <c:v>2017K3</c:v>
                </c:pt>
                <c:pt idx="107">
                  <c:v>2017K4</c:v>
                </c:pt>
                <c:pt idx="108">
                  <c:v>2018K1</c:v>
                </c:pt>
                <c:pt idx="109">
                  <c:v>2018K2</c:v>
                </c:pt>
                <c:pt idx="110">
                  <c:v>2018K3</c:v>
                </c:pt>
                <c:pt idx="111">
                  <c:v>2018K4</c:v>
                </c:pt>
                <c:pt idx="112">
                  <c:v>2019K1</c:v>
                </c:pt>
                <c:pt idx="113">
                  <c:v>2019K2</c:v>
                </c:pt>
              </c:strCache>
            </c:strRef>
          </c:cat>
          <c:val>
            <c:numRef>
              <c:f>'NKN1'!$F$6:$F$119</c:f>
              <c:numCache>
                <c:formatCode>General</c:formatCode>
                <c:ptCount val="114"/>
                <c:pt idx="2">
                  <c:v>327.56000000000006</c:v>
                </c:pt>
                <c:pt idx="3">
                  <c:v>328.05999999999995</c:v>
                </c:pt>
                <c:pt idx="4">
                  <c:v>330.44</c:v>
                </c:pt>
                <c:pt idx="5">
                  <c:v>331.48</c:v>
                </c:pt>
                <c:pt idx="6">
                  <c:v>332.84000000000003</c:v>
                </c:pt>
                <c:pt idx="7">
                  <c:v>332.68</c:v>
                </c:pt>
                <c:pt idx="8">
                  <c:v>333.62</c:v>
                </c:pt>
                <c:pt idx="9">
                  <c:v>333.38</c:v>
                </c:pt>
                <c:pt idx="10">
                  <c:v>335.21999999999997</c:v>
                </c:pt>
                <c:pt idx="11">
                  <c:v>338.78</c:v>
                </c:pt>
                <c:pt idx="12">
                  <c:v>343.08000000000004</c:v>
                </c:pt>
                <c:pt idx="13">
                  <c:v>347.88</c:v>
                </c:pt>
                <c:pt idx="14">
                  <c:v>352.82</c:v>
                </c:pt>
                <c:pt idx="15">
                  <c:v>356</c:v>
                </c:pt>
                <c:pt idx="16">
                  <c:v>358.3</c:v>
                </c:pt>
                <c:pt idx="17">
                  <c:v>360.71999999999997</c:v>
                </c:pt>
                <c:pt idx="18">
                  <c:v>361.96000000000004</c:v>
                </c:pt>
                <c:pt idx="19">
                  <c:v>364.56</c:v>
                </c:pt>
                <c:pt idx="20">
                  <c:v>367.58000000000004</c:v>
                </c:pt>
                <c:pt idx="21">
                  <c:v>370.32</c:v>
                </c:pt>
                <c:pt idx="22">
                  <c:v>373.47999999999996</c:v>
                </c:pt>
                <c:pt idx="23">
                  <c:v>377.94</c:v>
                </c:pt>
                <c:pt idx="24">
                  <c:v>380.21999999999997</c:v>
                </c:pt>
                <c:pt idx="25">
                  <c:v>382.26000000000005</c:v>
                </c:pt>
                <c:pt idx="26">
                  <c:v>385.44000000000005</c:v>
                </c:pt>
                <c:pt idx="27">
                  <c:v>387.1</c:v>
                </c:pt>
                <c:pt idx="28">
                  <c:v>388.85999999999996</c:v>
                </c:pt>
                <c:pt idx="29">
                  <c:v>391.1</c:v>
                </c:pt>
                <c:pt idx="30">
                  <c:v>394.08000000000004</c:v>
                </c:pt>
                <c:pt idx="31">
                  <c:v>396.3</c:v>
                </c:pt>
                <c:pt idx="32">
                  <c:v>399.6</c:v>
                </c:pt>
                <c:pt idx="33">
                  <c:v>402.62</c:v>
                </c:pt>
                <c:pt idx="34">
                  <c:v>406.18</c:v>
                </c:pt>
                <c:pt idx="35">
                  <c:v>409.96000000000004</c:v>
                </c:pt>
                <c:pt idx="36">
                  <c:v>413.56000000000006</c:v>
                </c:pt>
                <c:pt idx="37">
                  <c:v>417.48</c:v>
                </c:pt>
                <c:pt idx="38">
                  <c:v>419.34</c:v>
                </c:pt>
                <c:pt idx="39">
                  <c:v>420.82</c:v>
                </c:pt>
                <c:pt idx="40">
                  <c:v>422.12</c:v>
                </c:pt>
                <c:pt idx="41">
                  <c:v>423.02</c:v>
                </c:pt>
                <c:pt idx="42">
                  <c:v>423.08000000000004</c:v>
                </c:pt>
                <c:pt idx="43">
                  <c:v>424.04000000000008</c:v>
                </c:pt>
                <c:pt idx="44">
                  <c:v>424.88</c:v>
                </c:pt>
                <c:pt idx="45">
                  <c:v>424.68</c:v>
                </c:pt>
                <c:pt idx="46">
                  <c:v>425.12</c:v>
                </c:pt>
                <c:pt idx="47">
                  <c:v>424.78000000000003</c:v>
                </c:pt>
                <c:pt idx="48">
                  <c:v>424.74000000000007</c:v>
                </c:pt>
                <c:pt idx="49">
                  <c:v>425.98</c:v>
                </c:pt>
                <c:pt idx="50">
                  <c:v>427.91999999999996</c:v>
                </c:pt>
                <c:pt idx="51">
                  <c:v>429.91999999999996</c:v>
                </c:pt>
                <c:pt idx="52">
                  <c:v>432.91999999999996</c:v>
                </c:pt>
                <c:pt idx="53">
                  <c:v>436.6</c:v>
                </c:pt>
                <c:pt idx="54">
                  <c:v>438.38</c:v>
                </c:pt>
                <c:pt idx="55">
                  <c:v>441.46000000000004</c:v>
                </c:pt>
                <c:pt idx="56">
                  <c:v>444.12</c:v>
                </c:pt>
                <c:pt idx="57">
                  <c:v>446.88</c:v>
                </c:pt>
                <c:pt idx="58">
                  <c:v>449.82</c:v>
                </c:pt>
                <c:pt idx="59">
                  <c:v>455.8</c:v>
                </c:pt>
                <c:pt idx="60">
                  <c:v>459.43999999999994</c:v>
                </c:pt>
                <c:pt idx="61">
                  <c:v>462.71999999999997</c:v>
                </c:pt>
                <c:pt idx="62">
                  <c:v>466.02</c:v>
                </c:pt>
                <c:pt idx="63">
                  <c:v>467.76000000000005</c:v>
                </c:pt>
                <c:pt idx="64">
                  <c:v>467.64</c:v>
                </c:pt>
                <c:pt idx="65">
                  <c:v>469.1</c:v>
                </c:pt>
                <c:pt idx="66">
                  <c:v>470.78000000000003</c:v>
                </c:pt>
                <c:pt idx="67">
                  <c:v>471.25999999999993</c:v>
                </c:pt>
                <c:pt idx="68">
                  <c:v>471.6</c:v>
                </c:pt>
                <c:pt idx="69">
                  <c:v>468.87999999999994</c:v>
                </c:pt>
                <c:pt idx="70">
                  <c:v>463.9</c:v>
                </c:pt>
                <c:pt idx="71">
                  <c:v>457.21999999999997</c:v>
                </c:pt>
                <c:pt idx="72">
                  <c:v>451.72000000000008</c:v>
                </c:pt>
                <c:pt idx="73">
                  <c:v>446.86</c:v>
                </c:pt>
                <c:pt idx="74">
                  <c:v>444.96000000000004</c:v>
                </c:pt>
                <c:pt idx="75">
                  <c:v>444.9799999999999</c:v>
                </c:pt>
                <c:pt idx="76">
                  <c:v>448.16</c:v>
                </c:pt>
                <c:pt idx="77">
                  <c:v>450.84000000000003</c:v>
                </c:pt>
                <c:pt idx="78">
                  <c:v>453.64</c:v>
                </c:pt>
                <c:pt idx="79">
                  <c:v>456.6</c:v>
                </c:pt>
                <c:pt idx="80">
                  <c:v>457.78000000000003</c:v>
                </c:pt>
                <c:pt idx="81">
                  <c:v>458.3</c:v>
                </c:pt>
                <c:pt idx="82">
                  <c:v>458.94000000000005</c:v>
                </c:pt>
                <c:pt idx="83">
                  <c:v>459.46000000000004</c:v>
                </c:pt>
                <c:pt idx="84">
                  <c:v>459.14000000000004</c:v>
                </c:pt>
                <c:pt idx="85">
                  <c:v>459.84</c:v>
                </c:pt>
                <c:pt idx="86">
                  <c:v>460.3</c:v>
                </c:pt>
                <c:pt idx="87">
                  <c:v>460.9</c:v>
                </c:pt>
                <c:pt idx="88">
                  <c:v>462</c:v>
                </c:pt>
                <c:pt idx="89">
                  <c:v>463.21999999999997</c:v>
                </c:pt>
                <c:pt idx="90">
                  <c:v>464.8</c:v>
                </c:pt>
                <c:pt idx="91">
                  <c:v>465.8</c:v>
                </c:pt>
                <c:pt idx="92">
                  <c:v>468.3</c:v>
                </c:pt>
                <c:pt idx="93">
                  <c:v>470.55999999999995</c:v>
                </c:pt>
                <c:pt idx="94">
                  <c:v>473.28000000000003</c:v>
                </c:pt>
                <c:pt idx="95">
                  <c:v>476.21999999999997</c:v>
                </c:pt>
                <c:pt idx="96">
                  <c:v>479.52</c:v>
                </c:pt>
                <c:pt idx="97">
                  <c:v>481.48</c:v>
                </c:pt>
                <c:pt idx="98">
                  <c:v>483.6</c:v>
                </c:pt>
                <c:pt idx="99">
                  <c:v>486.41999999999996</c:v>
                </c:pt>
                <c:pt idx="100">
                  <c:v>489.1</c:v>
                </c:pt>
                <c:pt idx="101">
                  <c:v>492.36</c:v>
                </c:pt>
                <c:pt idx="102">
                  <c:v>497.73999999999995</c:v>
                </c:pt>
                <c:pt idx="103">
                  <c:v>501.21999999999997</c:v>
                </c:pt>
                <c:pt idx="104">
                  <c:v>502.5</c:v>
                </c:pt>
                <c:pt idx="105">
                  <c:v>504.36</c:v>
                </c:pt>
                <c:pt idx="106">
                  <c:v>506.18</c:v>
                </c:pt>
                <c:pt idx="107">
                  <c:v>506.05999999999995</c:v>
                </c:pt>
                <c:pt idx="108">
                  <c:v>507.87999999999994</c:v>
                </c:pt>
                <c:pt idx="109">
                  <c:v>511.35999999999996</c:v>
                </c:pt>
                <c:pt idx="110">
                  <c:v>514.29999999999995</c:v>
                </c:pt>
                <c:pt idx="111">
                  <c:v>517.29999999999995</c:v>
                </c:pt>
              </c:numCache>
            </c:numRef>
          </c:val>
          <c:smooth val="0"/>
          <c:extLst>
            <c:ext xmlns:c16="http://schemas.microsoft.com/office/drawing/2014/chart" uri="{C3380CC4-5D6E-409C-BE32-E72D297353CC}">
              <c16:uniqueId val="{00000000-75EB-734E-8938-A955179FA4DD}"/>
            </c:ext>
          </c:extLst>
        </c:ser>
        <c:ser>
          <c:idx val="1"/>
          <c:order val="1"/>
          <c:tx>
            <c:v>Sæsonkorrigeret</c:v>
          </c:tx>
          <c:spPr>
            <a:ln w="28575" cap="rnd">
              <a:solidFill>
                <a:schemeClr val="accent5"/>
              </a:solidFill>
              <a:round/>
            </a:ln>
            <a:effectLst/>
          </c:spPr>
          <c:marker>
            <c:symbol val="none"/>
          </c:marker>
          <c:trendline>
            <c:spPr>
              <a:ln w="19050" cap="rnd">
                <a:solidFill>
                  <a:schemeClr val="accent5"/>
                </a:solidFill>
                <a:prstDash val="sysDot"/>
              </a:ln>
              <a:effectLst/>
            </c:spPr>
            <c:trendlineType val="exp"/>
            <c:dispRSqr val="1"/>
            <c:dispEq val="1"/>
            <c:trendlineLbl>
              <c:layout>
                <c:manualLayout>
                  <c:x val="-8.977776051729662E-2"/>
                  <c:y val="2.9822194134626881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'NKN1'!$C$6:$C$119</c:f>
              <c:numCache>
                <c:formatCode>General</c:formatCode>
                <c:ptCount val="114"/>
                <c:pt idx="0">
                  <c:v>326.60000000000002</c:v>
                </c:pt>
                <c:pt idx="1">
                  <c:v>325.39999999999998</c:v>
                </c:pt>
                <c:pt idx="2">
                  <c:v>329.5</c:v>
                </c:pt>
                <c:pt idx="3">
                  <c:v>325.2</c:v>
                </c:pt>
                <c:pt idx="4">
                  <c:v>331.1</c:v>
                </c:pt>
                <c:pt idx="5">
                  <c:v>329.1</c:v>
                </c:pt>
                <c:pt idx="6">
                  <c:v>337.3</c:v>
                </c:pt>
                <c:pt idx="7">
                  <c:v>334.7</c:v>
                </c:pt>
                <c:pt idx="8">
                  <c:v>332</c:v>
                </c:pt>
                <c:pt idx="9">
                  <c:v>330.3</c:v>
                </c:pt>
                <c:pt idx="10">
                  <c:v>333.8</c:v>
                </c:pt>
                <c:pt idx="11">
                  <c:v>336.1</c:v>
                </c:pt>
                <c:pt idx="12">
                  <c:v>343.9</c:v>
                </c:pt>
                <c:pt idx="13">
                  <c:v>349.8</c:v>
                </c:pt>
                <c:pt idx="14">
                  <c:v>351.8</c:v>
                </c:pt>
                <c:pt idx="15">
                  <c:v>357.8</c:v>
                </c:pt>
                <c:pt idx="16">
                  <c:v>360.8</c:v>
                </c:pt>
                <c:pt idx="17">
                  <c:v>359.8</c:v>
                </c:pt>
                <c:pt idx="18">
                  <c:v>361.3</c:v>
                </c:pt>
                <c:pt idx="19">
                  <c:v>363.9</c:v>
                </c:pt>
                <c:pt idx="20">
                  <c:v>364</c:v>
                </c:pt>
                <c:pt idx="21">
                  <c:v>373.8</c:v>
                </c:pt>
                <c:pt idx="22">
                  <c:v>374.9</c:v>
                </c:pt>
                <c:pt idx="23">
                  <c:v>375</c:v>
                </c:pt>
                <c:pt idx="24">
                  <c:v>379.7</c:v>
                </c:pt>
                <c:pt idx="25">
                  <c:v>386.3</c:v>
                </c:pt>
                <c:pt idx="26">
                  <c:v>385.2</c:v>
                </c:pt>
                <c:pt idx="27">
                  <c:v>385.1</c:v>
                </c:pt>
                <c:pt idx="28">
                  <c:v>390.9</c:v>
                </c:pt>
                <c:pt idx="29">
                  <c:v>388</c:v>
                </c:pt>
                <c:pt idx="30">
                  <c:v>395.1</c:v>
                </c:pt>
                <c:pt idx="31">
                  <c:v>396.4</c:v>
                </c:pt>
                <c:pt idx="32">
                  <c:v>400</c:v>
                </c:pt>
                <c:pt idx="33">
                  <c:v>402</c:v>
                </c:pt>
                <c:pt idx="34">
                  <c:v>404.5</c:v>
                </c:pt>
                <c:pt idx="35">
                  <c:v>410.2</c:v>
                </c:pt>
                <c:pt idx="36">
                  <c:v>414.2</c:v>
                </c:pt>
                <c:pt idx="37">
                  <c:v>418.9</c:v>
                </c:pt>
                <c:pt idx="38">
                  <c:v>420</c:v>
                </c:pt>
                <c:pt idx="39">
                  <c:v>424.1</c:v>
                </c:pt>
                <c:pt idx="40">
                  <c:v>419.5</c:v>
                </c:pt>
                <c:pt idx="41">
                  <c:v>421.6</c:v>
                </c:pt>
                <c:pt idx="42">
                  <c:v>425.4</c:v>
                </c:pt>
                <c:pt idx="43">
                  <c:v>424.5</c:v>
                </c:pt>
                <c:pt idx="44">
                  <c:v>424.4</c:v>
                </c:pt>
                <c:pt idx="45">
                  <c:v>424.3</c:v>
                </c:pt>
                <c:pt idx="46">
                  <c:v>425.8</c:v>
                </c:pt>
                <c:pt idx="47">
                  <c:v>424.4</c:v>
                </c:pt>
                <c:pt idx="48">
                  <c:v>426.7</c:v>
                </c:pt>
                <c:pt idx="49">
                  <c:v>422.7</c:v>
                </c:pt>
                <c:pt idx="50">
                  <c:v>424.1</c:v>
                </c:pt>
                <c:pt idx="51">
                  <c:v>432</c:v>
                </c:pt>
                <c:pt idx="52">
                  <c:v>434.1</c:v>
                </c:pt>
                <c:pt idx="53">
                  <c:v>436.7</c:v>
                </c:pt>
                <c:pt idx="54">
                  <c:v>437.7</c:v>
                </c:pt>
                <c:pt idx="55">
                  <c:v>442.5</c:v>
                </c:pt>
                <c:pt idx="56">
                  <c:v>440.9</c:v>
                </c:pt>
                <c:pt idx="57">
                  <c:v>449.5</c:v>
                </c:pt>
                <c:pt idx="58">
                  <c:v>450</c:v>
                </c:pt>
                <c:pt idx="59">
                  <c:v>451.5</c:v>
                </c:pt>
                <c:pt idx="60">
                  <c:v>457.2</c:v>
                </c:pt>
                <c:pt idx="61">
                  <c:v>470.8</c:v>
                </c:pt>
                <c:pt idx="62">
                  <c:v>467.7</c:v>
                </c:pt>
                <c:pt idx="63">
                  <c:v>466.4</c:v>
                </c:pt>
                <c:pt idx="64">
                  <c:v>468</c:v>
                </c:pt>
                <c:pt idx="65">
                  <c:v>465.9</c:v>
                </c:pt>
                <c:pt idx="66">
                  <c:v>470.2</c:v>
                </c:pt>
                <c:pt idx="67">
                  <c:v>475</c:v>
                </c:pt>
                <c:pt idx="68">
                  <c:v>474.8</c:v>
                </c:pt>
                <c:pt idx="69">
                  <c:v>470.4</c:v>
                </c:pt>
                <c:pt idx="70">
                  <c:v>467.6</c:v>
                </c:pt>
                <c:pt idx="71">
                  <c:v>456.6</c:v>
                </c:pt>
                <c:pt idx="72">
                  <c:v>450.1</c:v>
                </c:pt>
                <c:pt idx="73">
                  <c:v>441.4</c:v>
                </c:pt>
                <c:pt idx="74">
                  <c:v>442.9</c:v>
                </c:pt>
                <c:pt idx="75">
                  <c:v>443.3</c:v>
                </c:pt>
                <c:pt idx="76">
                  <c:v>447.1</c:v>
                </c:pt>
                <c:pt idx="77">
                  <c:v>450.2</c:v>
                </c:pt>
                <c:pt idx="78">
                  <c:v>457.3</c:v>
                </c:pt>
                <c:pt idx="79">
                  <c:v>456.3</c:v>
                </c:pt>
                <c:pt idx="80">
                  <c:v>457.3</c:v>
                </c:pt>
                <c:pt idx="81">
                  <c:v>461.9</c:v>
                </c:pt>
                <c:pt idx="82">
                  <c:v>456.1</c:v>
                </c:pt>
                <c:pt idx="83">
                  <c:v>459.9</c:v>
                </c:pt>
                <c:pt idx="84">
                  <c:v>459.5</c:v>
                </c:pt>
                <c:pt idx="85">
                  <c:v>459.9</c:v>
                </c:pt>
                <c:pt idx="86">
                  <c:v>460.3</c:v>
                </c:pt>
                <c:pt idx="87">
                  <c:v>459.6</c:v>
                </c:pt>
                <c:pt idx="88">
                  <c:v>462.2</c:v>
                </c:pt>
                <c:pt idx="89">
                  <c:v>462.5</c:v>
                </c:pt>
                <c:pt idx="90">
                  <c:v>465.4</c:v>
                </c:pt>
                <c:pt idx="91">
                  <c:v>466.4</c:v>
                </c:pt>
                <c:pt idx="92">
                  <c:v>467.5</c:v>
                </c:pt>
                <c:pt idx="93">
                  <c:v>467.2</c:v>
                </c:pt>
                <c:pt idx="94">
                  <c:v>475</c:v>
                </c:pt>
                <c:pt idx="95">
                  <c:v>476.7</c:v>
                </c:pt>
                <c:pt idx="96">
                  <c:v>480</c:v>
                </c:pt>
                <c:pt idx="97">
                  <c:v>482.2</c:v>
                </c:pt>
                <c:pt idx="98">
                  <c:v>483.7</c:v>
                </c:pt>
                <c:pt idx="99">
                  <c:v>484.8</c:v>
                </c:pt>
                <c:pt idx="100">
                  <c:v>487.3</c:v>
                </c:pt>
                <c:pt idx="101">
                  <c:v>494.1</c:v>
                </c:pt>
                <c:pt idx="102">
                  <c:v>495.6</c:v>
                </c:pt>
                <c:pt idx="103">
                  <c:v>500</c:v>
                </c:pt>
                <c:pt idx="104">
                  <c:v>511.7</c:v>
                </c:pt>
                <c:pt idx="105">
                  <c:v>504.7</c:v>
                </c:pt>
                <c:pt idx="106">
                  <c:v>500.5</c:v>
                </c:pt>
                <c:pt idx="107">
                  <c:v>504.9</c:v>
                </c:pt>
                <c:pt idx="108">
                  <c:v>509.1</c:v>
                </c:pt>
                <c:pt idx="109">
                  <c:v>511.1</c:v>
                </c:pt>
                <c:pt idx="110">
                  <c:v>513.79999999999995</c:v>
                </c:pt>
                <c:pt idx="111">
                  <c:v>517.9</c:v>
                </c:pt>
                <c:pt idx="112">
                  <c:v>519.6</c:v>
                </c:pt>
                <c:pt idx="113">
                  <c:v>524.1</c:v>
                </c:pt>
              </c:numCache>
            </c:numRef>
          </c:val>
          <c:smooth val="0"/>
          <c:extLst>
            <c:ext xmlns:c16="http://schemas.microsoft.com/office/drawing/2014/chart" uri="{C3380CC4-5D6E-409C-BE32-E72D297353CC}">
              <c16:uniqueId val="{00000002-75EB-734E-8938-A955179FA4DD}"/>
            </c:ext>
          </c:extLst>
        </c:ser>
        <c:dLbls>
          <c:showLegendKey val="0"/>
          <c:showVal val="0"/>
          <c:showCatName val="0"/>
          <c:showSerName val="0"/>
          <c:showPercent val="0"/>
          <c:showBubbleSize val="0"/>
        </c:dLbls>
        <c:smooth val="0"/>
        <c:axId val="499584992"/>
        <c:axId val="577487568"/>
      </c:lineChart>
      <c:catAx>
        <c:axId val="49958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487568"/>
        <c:crosses val="autoZero"/>
        <c:auto val="1"/>
        <c:lblAlgn val="ctr"/>
        <c:lblOffset val="100"/>
        <c:noMultiLvlLbl val="0"/>
      </c:catAx>
      <c:valAx>
        <c:axId val="577487568"/>
        <c:scaling>
          <c:orientation val="minMax"/>
          <c:min val="3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8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GB"/>
              <a:t>Figur 2.4 BNP's afvigelse fra trenden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1"/>
          <c:order val="1"/>
          <c:tx>
            <c:v>Kvartalsdifferens</c:v>
          </c:tx>
          <c:spPr>
            <a:solidFill>
              <a:schemeClr val="accent2"/>
            </a:solidFill>
            <a:ln>
              <a:noFill/>
            </a:ln>
            <a:effectLst/>
          </c:spPr>
          <c:invertIfNegative val="0"/>
          <c:cat>
            <c:strRef>
              <c:f>'NKN1'!$A$121:$DJ$121</c:f>
              <c:strCache>
                <c:ptCount val="114"/>
                <c:pt idx="0">
                  <c:v>1991K1</c:v>
                </c:pt>
                <c:pt idx="1">
                  <c:v>1991K2</c:v>
                </c:pt>
                <c:pt idx="2">
                  <c:v>1991K3</c:v>
                </c:pt>
                <c:pt idx="3">
                  <c:v>1991K4</c:v>
                </c:pt>
                <c:pt idx="4">
                  <c:v>1992K1</c:v>
                </c:pt>
                <c:pt idx="5">
                  <c:v>1992K2</c:v>
                </c:pt>
                <c:pt idx="6">
                  <c:v>1992K3</c:v>
                </c:pt>
                <c:pt idx="7">
                  <c:v>1992K4</c:v>
                </c:pt>
                <c:pt idx="8">
                  <c:v>1993K1</c:v>
                </c:pt>
                <c:pt idx="9">
                  <c:v>1993K2</c:v>
                </c:pt>
                <c:pt idx="10">
                  <c:v>1993K3</c:v>
                </c:pt>
                <c:pt idx="11">
                  <c:v>1993K4</c:v>
                </c:pt>
                <c:pt idx="12">
                  <c:v>1994K1</c:v>
                </c:pt>
                <c:pt idx="13">
                  <c:v>1994K2</c:v>
                </c:pt>
                <c:pt idx="14">
                  <c:v>1994K3</c:v>
                </c:pt>
                <c:pt idx="15">
                  <c:v>1994K4</c:v>
                </c:pt>
                <c:pt idx="16">
                  <c:v>1995K1</c:v>
                </c:pt>
                <c:pt idx="17">
                  <c:v>1995K2</c:v>
                </c:pt>
                <c:pt idx="18">
                  <c:v>1995K3</c:v>
                </c:pt>
                <c:pt idx="19">
                  <c:v>1995K4</c:v>
                </c:pt>
                <c:pt idx="20">
                  <c:v>1996K1</c:v>
                </c:pt>
                <c:pt idx="21">
                  <c:v>1996K2</c:v>
                </c:pt>
                <c:pt idx="22">
                  <c:v>1996K3</c:v>
                </c:pt>
                <c:pt idx="23">
                  <c:v>1996K4</c:v>
                </c:pt>
                <c:pt idx="24">
                  <c:v>1997K1</c:v>
                </c:pt>
                <c:pt idx="25">
                  <c:v>1997K2</c:v>
                </c:pt>
                <c:pt idx="26">
                  <c:v>1997K3</c:v>
                </c:pt>
                <c:pt idx="27">
                  <c:v>1997K4</c:v>
                </c:pt>
                <c:pt idx="28">
                  <c:v>1998K1</c:v>
                </c:pt>
                <c:pt idx="29">
                  <c:v>1998K2</c:v>
                </c:pt>
                <c:pt idx="30">
                  <c:v>1998K3</c:v>
                </c:pt>
                <c:pt idx="31">
                  <c:v>1998K4</c:v>
                </c:pt>
                <c:pt idx="32">
                  <c:v>1999K1</c:v>
                </c:pt>
                <c:pt idx="33">
                  <c:v>1999K2</c:v>
                </c:pt>
                <c:pt idx="34">
                  <c:v>1999K3</c:v>
                </c:pt>
                <c:pt idx="35">
                  <c:v>1999K4</c:v>
                </c:pt>
                <c:pt idx="36">
                  <c:v>2000K1</c:v>
                </c:pt>
                <c:pt idx="37">
                  <c:v>2000K2</c:v>
                </c:pt>
                <c:pt idx="38">
                  <c:v>2000K3</c:v>
                </c:pt>
                <c:pt idx="39">
                  <c:v>2000K4</c:v>
                </c:pt>
                <c:pt idx="40">
                  <c:v>2001K1</c:v>
                </c:pt>
                <c:pt idx="41">
                  <c:v>2001K2</c:v>
                </c:pt>
                <c:pt idx="42">
                  <c:v>2001K3</c:v>
                </c:pt>
                <c:pt idx="43">
                  <c:v>2001K4</c:v>
                </c:pt>
                <c:pt idx="44">
                  <c:v>2002K1</c:v>
                </c:pt>
                <c:pt idx="45">
                  <c:v>2002K2</c:v>
                </c:pt>
                <c:pt idx="46">
                  <c:v>2002K3</c:v>
                </c:pt>
                <c:pt idx="47">
                  <c:v>2002K4</c:v>
                </c:pt>
                <c:pt idx="48">
                  <c:v>2003K1</c:v>
                </c:pt>
                <c:pt idx="49">
                  <c:v>2003K2</c:v>
                </c:pt>
                <c:pt idx="50">
                  <c:v>2003K3</c:v>
                </c:pt>
                <c:pt idx="51">
                  <c:v>2003K4</c:v>
                </c:pt>
                <c:pt idx="52">
                  <c:v>2004K1</c:v>
                </c:pt>
                <c:pt idx="53">
                  <c:v>2004K2</c:v>
                </c:pt>
                <c:pt idx="54">
                  <c:v>2004K3</c:v>
                </c:pt>
                <c:pt idx="55">
                  <c:v>2004K4</c:v>
                </c:pt>
                <c:pt idx="56">
                  <c:v>2005K1</c:v>
                </c:pt>
                <c:pt idx="57">
                  <c:v>2005K2</c:v>
                </c:pt>
                <c:pt idx="58">
                  <c:v>2005K3</c:v>
                </c:pt>
                <c:pt idx="59">
                  <c:v>2005K4</c:v>
                </c:pt>
                <c:pt idx="60">
                  <c:v>2006K1</c:v>
                </c:pt>
                <c:pt idx="61">
                  <c:v>2006K2</c:v>
                </c:pt>
                <c:pt idx="62">
                  <c:v>2006K3</c:v>
                </c:pt>
                <c:pt idx="63">
                  <c:v>2006K4</c:v>
                </c:pt>
                <c:pt idx="64">
                  <c:v>2007K1</c:v>
                </c:pt>
                <c:pt idx="65">
                  <c:v>2007K2</c:v>
                </c:pt>
                <c:pt idx="66">
                  <c:v>2007K3</c:v>
                </c:pt>
                <c:pt idx="67">
                  <c:v>2007K4</c:v>
                </c:pt>
                <c:pt idx="68">
                  <c:v>2008K1</c:v>
                </c:pt>
                <c:pt idx="69">
                  <c:v>2008K2</c:v>
                </c:pt>
                <c:pt idx="70">
                  <c:v>2008K3</c:v>
                </c:pt>
                <c:pt idx="71">
                  <c:v>2008K4</c:v>
                </c:pt>
                <c:pt idx="72">
                  <c:v>2009K1</c:v>
                </c:pt>
                <c:pt idx="73">
                  <c:v>2009K2</c:v>
                </c:pt>
                <c:pt idx="74">
                  <c:v>2009K3</c:v>
                </c:pt>
                <c:pt idx="75">
                  <c:v>2009K4</c:v>
                </c:pt>
                <c:pt idx="76">
                  <c:v>2010K1</c:v>
                </c:pt>
                <c:pt idx="77">
                  <c:v>2010K2</c:v>
                </c:pt>
                <c:pt idx="78">
                  <c:v>2010K3</c:v>
                </c:pt>
                <c:pt idx="79">
                  <c:v>2010K4</c:v>
                </c:pt>
                <c:pt idx="80">
                  <c:v>2011K1</c:v>
                </c:pt>
                <c:pt idx="81">
                  <c:v>2011K2</c:v>
                </c:pt>
                <c:pt idx="82">
                  <c:v>2011K3</c:v>
                </c:pt>
                <c:pt idx="83">
                  <c:v>2011K4</c:v>
                </c:pt>
                <c:pt idx="84">
                  <c:v>2012K1</c:v>
                </c:pt>
                <c:pt idx="85">
                  <c:v>2012K2</c:v>
                </c:pt>
                <c:pt idx="86">
                  <c:v>2012K3</c:v>
                </c:pt>
                <c:pt idx="87">
                  <c:v>2012K4</c:v>
                </c:pt>
                <c:pt idx="88">
                  <c:v>2013K1</c:v>
                </c:pt>
                <c:pt idx="89">
                  <c:v>2013K2</c:v>
                </c:pt>
                <c:pt idx="90">
                  <c:v>2013K3</c:v>
                </c:pt>
                <c:pt idx="91">
                  <c:v>2013K4</c:v>
                </c:pt>
                <c:pt idx="92">
                  <c:v>2014K1</c:v>
                </c:pt>
                <c:pt idx="93">
                  <c:v>2014K2</c:v>
                </c:pt>
                <c:pt idx="94">
                  <c:v>2014K3</c:v>
                </c:pt>
                <c:pt idx="95">
                  <c:v>2014K4</c:v>
                </c:pt>
                <c:pt idx="96">
                  <c:v>2015K1</c:v>
                </c:pt>
                <c:pt idx="97">
                  <c:v>2015K2</c:v>
                </c:pt>
                <c:pt idx="98">
                  <c:v>2015K3</c:v>
                </c:pt>
                <c:pt idx="99">
                  <c:v>2015K4</c:v>
                </c:pt>
                <c:pt idx="100">
                  <c:v>2016K1</c:v>
                </c:pt>
                <c:pt idx="101">
                  <c:v>2016K2</c:v>
                </c:pt>
                <c:pt idx="102">
                  <c:v>2016K3</c:v>
                </c:pt>
                <c:pt idx="103">
                  <c:v>2016K4</c:v>
                </c:pt>
                <c:pt idx="104">
                  <c:v>2017K1</c:v>
                </c:pt>
                <c:pt idx="105">
                  <c:v>2017K2</c:v>
                </c:pt>
                <c:pt idx="106">
                  <c:v>2017K3</c:v>
                </c:pt>
                <c:pt idx="107">
                  <c:v>2017K4</c:v>
                </c:pt>
                <c:pt idx="108">
                  <c:v>2018K1</c:v>
                </c:pt>
                <c:pt idx="109">
                  <c:v>2018K2</c:v>
                </c:pt>
                <c:pt idx="110">
                  <c:v>2018K3</c:v>
                </c:pt>
                <c:pt idx="111">
                  <c:v>2018K4</c:v>
                </c:pt>
                <c:pt idx="112">
                  <c:v>2019K1</c:v>
                </c:pt>
                <c:pt idx="113">
                  <c:v>2019K2</c:v>
                </c:pt>
              </c:strCache>
            </c:strRef>
          </c:cat>
          <c:val>
            <c:numRef>
              <c:f>'NKN1'!$P$9:$P$117</c:f>
              <c:numCache>
                <c:formatCode>0.0</c:formatCode>
                <c:ptCount val="109"/>
                <c:pt idx="0">
                  <c:v>-0.21442650416130249</c:v>
                </c:pt>
                <c:pt idx="1">
                  <c:v>0.32338100443750672</c:v>
                </c:pt>
                <c:pt idx="2">
                  <c:v>-6.2112503039768008E-2</c:v>
                </c:pt>
                <c:pt idx="3">
                  <c:v>2.7802709660473823E-2</c:v>
                </c:pt>
                <c:pt idx="4">
                  <c:v>-0.40344567411492172</c:v>
                </c:pt>
                <c:pt idx="5">
                  <c:v>-9.1971234481947661E-2</c:v>
                </c:pt>
                <c:pt idx="6">
                  <c:v>-0.42366769865463905</c:v>
                </c:pt>
                <c:pt idx="7">
                  <c:v>0.15951174491316511</c:v>
                </c:pt>
                <c:pt idx="8">
                  <c:v>0.63583772775947001</c:v>
                </c:pt>
                <c:pt idx="9">
                  <c:v>0.83491575413822172</c:v>
                </c:pt>
                <c:pt idx="10">
                  <c:v>0.96538129909374781</c:v>
                </c:pt>
                <c:pt idx="11">
                  <c:v>0.99522633794567605</c:v>
                </c:pt>
                <c:pt idx="12">
                  <c:v>0.50366800330541306</c:v>
                </c:pt>
                <c:pt idx="13">
                  <c:v>0.25805246142288629</c:v>
                </c:pt>
                <c:pt idx="14">
                  <c:v>0.28734785809045871</c:v>
                </c:pt>
                <c:pt idx="15">
                  <c:v>-3.6150955652425321E-2</c:v>
                </c:pt>
                <c:pt idx="16">
                  <c:v>0.33002374176001048</c:v>
                </c:pt>
                <c:pt idx="17">
                  <c:v>0.43911322696900124</c:v>
                </c:pt>
                <c:pt idx="18">
                  <c:v>0.35931527556505305</c:v>
                </c:pt>
                <c:pt idx="19">
                  <c:v>0.46731592406110689</c:v>
                </c:pt>
                <c:pt idx="20">
                  <c:v>0.80815437049859273</c:v>
                </c:pt>
                <c:pt idx="21">
                  <c:v>0.22289012941940634</c:v>
                </c:pt>
                <c:pt idx="22">
                  <c:v>0.15639444927451063</c:v>
                </c:pt>
                <c:pt idx="23">
                  <c:v>0.45357106664905</c:v>
                </c:pt>
                <c:pt idx="24">
                  <c:v>5.0445098320617276E-2</c:v>
                </c:pt>
                <c:pt idx="25">
                  <c:v>7.4704452238938401E-2</c:v>
                </c:pt>
                <c:pt idx="26">
                  <c:v>0.19748471265752521</c:v>
                </c:pt>
                <c:pt idx="27">
                  <c:v>0.38620595105933742</c:v>
                </c:pt>
                <c:pt idx="28">
                  <c:v>0.18570035440812482</c:v>
                </c:pt>
                <c:pt idx="29">
                  <c:v>0.46045341891329805</c:v>
                </c:pt>
                <c:pt idx="30">
                  <c:v>0.38378436004902206</c:v>
                </c:pt>
                <c:pt idx="31">
                  <c:v>0.5171594961538295</c:v>
                </c:pt>
                <c:pt idx="32">
                  <c:v>0.56766654770219471</c:v>
                </c:pt>
                <c:pt idx="33">
                  <c:v>0.51629613631456461</c:v>
                </c:pt>
                <c:pt idx="34">
                  <c:v>0.59159348092150399</c:v>
                </c:pt>
                <c:pt idx="35">
                  <c:v>6.7983142342242786E-2</c:v>
                </c:pt>
                <c:pt idx="36">
                  <c:v>-2.9167822043629776E-2</c:v>
                </c:pt>
                <c:pt idx="37">
                  <c:v>-7.5348499103311539E-2</c:v>
                </c:pt>
                <c:pt idx="38">
                  <c:v>-0.17566103143484835</c:v>
                </c:pt>
                <c:pt idx="39">
                  <c:v>-0.38372574492022693</c:v>
                </c:pt>
                <c:pt idx="40">
                  <c:v>-0.16043969561199134</c:v>
                </c:pt>
                <c:pt idx="41">
                  <c:v>-0.19020157772833279</c:v>
                </c:pt>
                <c:pt idx="42">
                  <c:v>-0.44472412412615014</c:v>
                </c:pt>
                <c:pt idx="43">
                  <c:v>-0.28685403462034298</c:v>
                </c:pt>
                <c:pt idx="44">
                  <c:v>-0.47557398654460847</c:v>
                </c:pt>
                <c:pt idx="45">
                  <c:v>-0.4008867965448637</c:v>
                </c:pt>
                <c:pt idx="46">
                  <c:v>-9.087068033106771E-2</c:v>
                </c:pt>
                <c:pt idx="47">
                  <c:v>7.6389295127232693E-2</c:v>
                </c:pt>
                <c:pt idx="48">
                  <c:v>8.8682673039852666E-2</c:v>
                </c:pt>
                <c:pt idx="49">
                  <c:v>0.32478409158094301</c:v>
                </c:pt>
                <c:pt idx="50">
                  <c:v>0.48223817541552805</c:v>
                </c:pt>
                <c:pt idx="51">
                  <c:v>2.7845013048710676E-2</c:v>
                </c:pt>
                <c:pt idx="52">
                  <c:v>0.33235977146148787</c:v>
                </c:pt>
                <c:pt idx="53">
                  <c:v>0.22979122755326653</c:v>
                </c:pt>
                <c:pt idx="54">
                  <c:v>0.24992904483747136</c:v>
                </c:pt>
                <c:pt idx="55">
                  <c:v>0.28845263606382954</c:v>
                </c:pt>
                <c:pt idx="56">
                  <c:v>0.99003563563386798</c:v>
                </c:pt>
                <c:pt idx="57">
                  <c:v>0.44020246506304428</c:v>
                </c:pt>
                <c:pt idx="58">
                  <c:v>0.35245517983935049</c:v>
                </c:pt>
                <c:pt idx="59">
                  <c:v>0.35284147186522841</c:v>
                </c:pt>
                <c:pt idx="60">
                  <c:v>-7.824907461495556E-3</c:v>
                </c:pt>
                <c:pt idx="61">
                  <c:v>-0.43269802035257321</c:v>
                </c:pt>
                <c:pt idx="62">
                  <c:v>-7.2659420070464442E-2</c:v>
                </c:pt>
                <c:pt idx="63">
                  <c:v>-2.3939760552060818E-2</c:v>
                </c:pt>
                <c:pt idx="64">
                  <c:v>-0.2953500583214197</c:v>
                </c:pt>
                <c:pt idx="65">
                  <c:v>-0.32602726319268527</c:v>
                </c:pt>
                <c:pt idx="66">
                  <c:v>-1.0085230375343812</c:v>
                </c:pt>
                <c:pt idx="67">
                  <c:v>-1.5052445644072598</c:v>
                </c:pt>
                <c:pt idx="68">
                  <c:v>-1.8721488452226431</c:v>
                </c:pt>
                <c:pt idx="69">
                  <c:v>-1.5988697411670416</c:v>
                </c:pt>
                <c:pt idx="70">
                  <c:v>-1.4474131969711923</c:v>
                </c:pt>
                <c:pt idx="71">
                  <c:v>-0.78920263017954184</c:v>
                </c:pt>
                <c:pt idx="72">
                  <c:v>-0.36546966000913228</c:v>
                </c:pt>
                <c:pt idx="73">
                  <c:v>0.32315168486440893</c:v>
                </c:pt>
                <c:pt idx="74">
                  <c:v>0.21097301063816021</c:v>
                </c:pt>
                <c:pt idx="75">
                  <c:v>0.23387113114119451</c:v>
                </c:pt>
                <c:pt idx="76">
                  <c:v>0.26509506526518622</c:v>
                </c:pt>
                <c:pt idx="77">
                  <c:v>-0.11960738642428081</c:v>
                </c:pt>
                <c:pt idx="78">
                  <c:v>-0.26095081954380372</c:v>
                </c:pt>
                <c:pt idx="79">
                  <c:v>-0.23487208774609636</c:v>
                </c:pt>
                <c:pt idx="80">
                  <c:v>-0.25991039461402687</c:v>
                </c:pt>
                <c:pt idx="81">
                  <c:v>-0.43655933698223404</c:v>
                </c:pt>
                <c:pt idx="82">
                  <c:v>-0.22027154660971826</c:v>
                </c:pt>
                <c:pt idx="83">
                  <c:v>-0.27024418910323034</c:v>
                </c:pt>
                <c:pt idx="84">
                  <c:v>-0.24038312850217514</c:v>
                </c:pt>
                <c:pt idx="85">
                  <c:v>-0.1360509960818046</c:v>
                </c:pt>
                <c:pt idx="86">
                  <c:v>-0.11156165302035337</c:v>
                </c:pt>
                <c:pt idx="87">
                  <c:v>-3.7858270196733379E-2</c:v>
                </c:pt>
                <c:pt idx="88">
                  <c:v>-0.15810263624147503</c:v>
                </c:pt>
                <c:pt idx="89">
                  <c:v>0.14870126987116539</c:v>
                </c:pt>
                <c:pt idx="90">
                  <c:v>9.7265681725744457E-2</c:v>
                </c:pt>
                <c:pt idx="91">
                  <c:v>0.18857799989797641</c:v>
                </c:pt>
                <c:pt idx="92">
                  <c:v>0.23028131622948589</c:v>
                </c:pt>
                <c:pt idx="93">
                  <c:v>0.29971631682212951</c:v>
                </c:pt>
                <c:pt idx="94">
                  <c:v>2.6979500987112104E-2</c:v>
                </c:pt>
                <c:pt idx="95">
                  <c:v>5.7391186155475449E-2</c:v>
                </c:pt>
                <c:pt idx="96">
                  <c:v>0.19506351180036408</c:v>
                </c:pt>
                <c:pt idx="97">
                  <c:v>0.16439832845347446</c:v>
                </c:pt>
                <c:pt idx="98">
                  <c:v>0.27646617393123352</c:v>
                </c:pt>
                <c:pt idx="99">
                  <c:v>0.69066438900731164</c:v>
                </c:pt>
                <c:pt idx="100">
                  <c:v>0.31109757269960348</c:v>
                </c:pt>
                <c:pt idx="101">
                  <c:v>-0.12284538207959494</c:v>
                </c:pt>
                <c:pt idx="102">
                  <c:v>-1.0349777172591335E-2</c:v>
                </c:pt>
                <c:pt idx="103">
                  <c:v>-1.9446794201516404E-2</c:v>
                </c:pt>
                <c:pt idx="104">
                  <c:v>-0.39574653393793513</c:v>
                </c:pt>
                <c:pt idx="105">
                  <c:v>-2.0546013485334136E-2</c:v>
                </c:pt>
                <c:pt idx="106">
                  <c:v>0.29667826007636622</c:v>
                </c:pt>
                <c:pt idx="107">
                  <c:v>0.18981317209159076</c:v>
                </c:pt>
                <c:pt idx="108">
                  <c:v>0.19838606948330284</c:v>
                </c:pt>
              </c:numCache>
            </c:numRef>
          </c:val>
          <c:extLst>
            <c:ext xmlns:c16="http://schemas.microsoft.com/office/drawing/2014/chart" uri="{C3380CC4-5D6E-409C-BE32-E72D297353CC}">
              <c16:uniqueId val="{00000000-5AA5-3644-9DC8-21AA81D718E6}"/>
            </c:ext>
          </c:extLst>
        </c:ser>
        <c:dLbls>
          <c:showLegendKey val="0"/>
          <c:showVal val="0"/>
          <c:showCatName val="0"/>
          <c:showSerName val="0"/>
          <c:showPercent val="0"/>
          <c:showBubbleSize val="0"/>
        </c:dLbls>
        <c:gapWidth val="247"/>
        <c:axId val="555729264"/>
        <c:axId val="613819344"/>
      </c:barChart>
      <c:lineChart>
        <c:grouping val="standard"/>
        <c:varyColors val="0"/>
        <c:ser>
          <c:idx val="0"/>
          <c:order val="0"/>
          <c:tx>
            <c:strRef>
              <c:f>'NKN1'!$O$5</c:f>
              <c:strCache>
                <c:ptCount val="1"/>
                <c:pt idx="0">
                  <c:v>Afvigelse (%)</c:v>
                </c:pt>
              </c:strCache>
            </c:strRef>
          </c:tx>
          <c:spPr>
            <a:ln w="22225" cap="rnd">
              <a:solidFill>
                <a:schemeClr val="accent1"/>
              </a:solidFill>
              <a:round/>
            </a:ln>
            <a:effectLst/>
          </c:spPr>
          <c:marker>
            <c:symbol val="none"/>
          </c:marker>
          <c:cat>
            <c:strRef>
              <c:f>'NKN1'!$A$121:$DJ$121</c:f>
              <c:strCache>
                <c:ptCount val="114"/>
                <c:pt idx="0">
                  <c:v>1991K1</c:v>
                </c:pt>
                <c:pt idx="1">
                  <c:v>1991K2</c:v>
                </c:pt>
                <c:pt idx="2">
                  <c:v>1991K3</c:v>
                </c:pt>
                <c:pt idx="3">
                  <c:v>1991K4</c:v>
                </c:pt>
                <c:pt idx="4">
                  <c:v>1992K1</c:v>
                </c:pt>
                <c:pt idx="5">
                  <c:v>1992K2</c:v>
                </c:pt>
                <c:pt idx="6">
                  <c:v>1992K3</c:v>
                </c:pt>
                <c:pt idx="7">
                  <c:v>1992K4</c:v>
                </c:pt>
                <c:pt idx="8">
                  <c:v>1993K1</c:v>
                </c:pt>
                <c:pt idx="9">
                  <c:v>1993K2</c:v>
                </c:pt>
                <c:pt idx="10">
                  <c:v>1993K3</c:v>
                </c:pt>
                <c:pt idx="11">
                  <c:v>1993K4</c:v>
                </c:pt>
                <c:pt idx="12">
                  <c:v>1994K1</c:v>
                </c:pt>
                <c:pt idx="13">
                  <c:v>1994K2</c:v>
                </c:pt>
                <c:pt idx="14">
                  <c:v>1994K3</c:v>
                </c:pt>
                <c:pt idx="15">
                  <c:v>1994K4</c:v>
                </c:pt>
                <c:pt idx="16">
                  <c:v>1995K1</c:v>
                </c:pt>
                <c:pt idx="17">
                  <c:v>1995K2</c:v>
                </c:pt>
                <c:pt idx="18">
                  <c:v>1995K3</c:v>
                </c:pt>
                <c:pt idx="19">
                  <c:v>1995K4</c:v>
                </c:pt>
                <c:pt idx="20">
                  <c:v>1996K1</c:v>
                </c:pt>
                <c:pt idx="21">
                  <c:v>1996K2</c:v>
                </c:pt>
                <c:pt idx="22">
                  <c:v>1996K3</c:v>
                </c:pt>
                <c:pt idx="23">
                  <c:v>1996K4</c:v>
                </c:pt>
                <c:pt idx="24">
                  <c:v>1997K1</c:v>
                </c:pt>
                <c:pt idx="25">
                  <c:v>1997K2</c:v>
                </c:pt>
                <c:pt idx="26">
                  <c:v>1997K3</c:v>
                </c:pt>
                <c:pt idx="27">
                  <c:v>1997K4</c:v>
                </c:pt>
                <c:pt idx="28">
                  <c:v>1998K1</c:v>
                </c:pt>
                <c:pt idx="29">
                  <c:v>1998K2</c:v>
                </c:pt>
                <c:pt idx="30">
                  <c:v>1998K3</c:v>
                </c:pt>
                <c:pt idx="31">
                  <c:v>1998K4</c:v>
                </c:pt>
                <c:pt idx="32">
                  <c:v>1999K1</c:v>
                </c:pt>
                <c:pt idx="33">
                  <c:v>1999K2</c:v>
                </c:pt>
                <c:pt idx="34">
                  <c:v>1999K3</c:v>
                </c:pt>
                <c:pt idx="35">
                  <c:v>1999K4</c:v>
                </c:pt>
                <c:pt idx="36">
                  <c:v>2000K1</c:v>
                </c:pt>
                <c:pt idx="37">
                  <c:v>2000K2</c:v>
                </c:pt>
                <c:pt idx="38">
                  <c:v>2000K3</c:v>
                </c:pt>
                <c:pt idx="39">
                  <c:v>2000K4</c:v>
                </c:pt>
                <c:pt idx="40">
                  <c:v>2001K1</c:v>
                </c:pt>
                <c:pt idx="41">
                  <c:v>2001K2</c:v>
                </c:pt>
                <c:pt idx="42">
                  <c:v>2001K3</c:v>
                </c:pt>
                <c:pt idx="43">
                  <c:v>2001K4</c:v>
                </c:pt>
                <c:pt idx="44">
                  <c:v>2002K1</c:v>
                </c:pt>
                <c:pt idx="45">
                  <c:v>2002K2</c:v>
                </c:pt>
                <c:pt idx="46">
                  <c:v>2002K3</c:v>
                </c:pt>
                <c:pt idx="47">
                  <c:v>2002K4</c:v>
                </c:pt>
                <c:pt idx="48">
                  <c:v>2003K1</c:v>
                </c:pt>
                <c:pt idx="49">
                  <c:v>2003K2</c:v>
                </c:pt>
                <c:pt idx="50">
                  <c:v>2003K3</c:v>
                </c:pt>
                <c:pt idx="51">
                  <c:v>2003K4</c:v>
                </c:pt>
                <c:pt idx="52">
                  <c:v>2004K1</c:v>
                </c:pt>
                <c:pt idx="53">
                  <c:v>2004K2</c:v>
                </c:pt>
                <c:pt idx="54">
                  <c:v>2004K3</c:v>
                </c:pt>
                <c:pt idx="55">
                  <c:v>2004K4</c:v>
                </c:pt>
                <c:pt idx="56">
                  <c:v>2005K1</c:v>
                </c:pt>
                <c:pt idx="57">
                  <c:v>2005K2</c:v>
                </c:pt>
                <c:pt idx="58">
                  <c:v>2005K3</c:v>
                </c:pt>
                <c:pt idx="59">
                  <c:v>2005K4</c:v>
                </c:pt>
                <c:pt idx="60">
                  <c:v>2006K1</c:v>
                </c:pt>
                <c:pt idx="61">
                  <c:v>2006K2</c:v>
                </c:pt>
                <c:pt idx="62">
                  <c:v>2006K3</c:v>
                </c:pt>
                <c:pt idx="63">
                  <c:v>2006K4</c:v>
                </c:pt>
                <c:pt idx="64">
                  <c:v>2007K1</c:v>
                </c:pt>
                <c:pt idx="65">
                  <c:v>2007K2</c:v>
                </c:pt>
                <c:pt idx="66">
                  <c:v>2007K3</c:v>
                </c:pt>
                <c:pt idx="67">
                  <c:v>2007K4</c:v>
                </c:pt>
                <c:pt idx="68">
                  <c:v>2008K1</c:v>
                </c:pt>
                <c:pt idx="69">
                  <c:v>2008K2</c:v>
                </c:pt>
                <c:pt idx="70">
                  <c:v>2008K3</c:v>
                </c:pt>
                <c:pt idx="71">
                  <c:v>2008K4</c:v>
                </c:pt>
                <c:pt idx="72">
                  <c:v>2009K1</c:v>
                </c:pt>
                <c:pt idx="73">
                  <c:v>2009K2</c:v>
                </c:pt>
                <c:pt idx="74">
                  <c:v>2009K3</c:v>
                </c:pt>
                <c:pt idx="75">
                  <c:v>2009K4</c:v>
                </c:pt>
                <c:pt idx="76">
                  <c:v>2010K1</c:v>
                </c:pt>
                <c:pt idx="77">
                  <c:v>2010K2</c:v>
                </c:pt>
                <c:pt idx="78">
                  <c:v>2010K3</c:v>
                </c:pt>
                <c:pt idx="79">
                  <c:v>2010K4</c:v>
                </c:pt>
                <c:pt idx="80">
                  <c:v>2011K1</c:v>
                </c:pt>
                <c:pt idx="81">
                  <c:v>2011K2</c:v>
                </c:pt>
                <c:pt idx="82">
                  <c:v>2011K3</c:v>
                </c:pt>
                <c:pt idx="83">
                  <c:v>2011K4</c:v>
                </c:pt>
                <c:pt idx="84">
                  <c:v>2012K1</c:v>
                </c:pt>
                <c:pt idx="85">
                  <c:v>2012K2</c:v>
                </c:pt>
                <c:pt idx="86">
                  <c:v>2012K3</c:v>
                </c:pt>
                <c:pt idx="87">
                  <c:v>2012K4</c:v>
                </c:pt>
                <c:pt idx="88">
                  <c:v>2013K1</c:v>
                </c:pt>
                <c:pt idx="89">
                  <c:v>2013K2</c:v>
                </c:pt>
                <c:pt idx="90">
                  <c:v>2013K3</c:v>
                </c:pt>
                <c:pt idx="91">
                  <c:v>2013K4</c:v>
                </c:pt>
                <c:pt idx="92">
                  <c:v>2014K1</c:v>
                </c:pt>
                <c:pt idx="93">
                  <c:v>2014K2</c:v>
                </c:pt>
                <c:pt idx="94">
                  <c:v>2014K3</c:v>
                </c:pt>
                <c:pt idx="95">
                  <c:v>2014K4</c:v>
                </c:pt>
                <c:pt idx="96">
                  <c:v>2015K1</c:v>
                </c:pt>
                <c:pt idx="97">
                  <c:v>2015K2</c:v>
                </c:pt>
                <c:pt idx="98">
                  <c:v>2015K3</c:v>
                </c:pt>
                <c:pt idx="99">
                  <c:v>2015K4</c:v>
                </c:pt>
                <c:pt idx="100">
                  <c:v>2016K1</c:v>
                </c:pt>
                <c:pt idx="101">
                  <c:v>2016K2</c:v>
                </c:pt>
                <c:pt idx="102">
                  <c:v>2016K3</c:v>
                </c:pt>
                <c:pt idx="103">
                  <c:v>2016K4</c:v>
                </c:pt>
                <c:pt idx="104">
                  <c:v>2017K1</c:v>
                </c:pt>
                <c:pt idx="105">
                  <c:v>2017K2</c:v>
                </c:pt>
                <c:pt idx="106">
                  <c:v>2017K3</c:v>
                </c:pt>
                <c:pt idx="107">
                  <c:v>2017K4</c:v>
                </c:pt>
                <c:pt idx="108">
                  <c:v>2018K1</c:v>
                </c:pt>
                <c:pt idx="109">
                  <c:v>2018K2</c:v>
                </c:pt>
                <c:pt idx="110">
                  <c:v>2018K3</c:v>
                </c:pt>
                <c:pt idx="111">
                  <c:v>2018K4</c:v>
                </c:pt>
                <c:pt idx="112">
                  <c:v>2019K1</c:v>
                </c:pt>
                <c:pt idx="113">
                  <c:v>2019K2</c:v>
                </c:pt>
              </c:strCache>
            </c:strRef>
          </c:cat>
          <c:val>
            <c:numRef>
              <c:f>'NKN1'!$O$8:$O$117</c:f>
              <c:numCache>
                <c:formatCode>0.0</c:formatCode>
                <c:ptCount val="110"/>
                <c:pt idx="0">
                  <c:v>-5.62798105945771</c:v>
                </c:pt>
                <c:pt idx="1">
                  <c:v>-5.8424075636190125</c:v>
                </c:pt>
                <c:pt idx="2">
                  <c:v>-5.5190265591815058</c:v>
                </c:pt>
                <c:pt idx="3">
                  <c:v>-5.5811390622212738</c:v>
                </c:pt>
                <c:pt idx="4">
                  <c:v>-5.5533363525607999</c:v>
                </c:pt>
                <c:pt idx="5">
                  <c:v>-5.9567820266757217</c:v>
                </c:pt>
                <c:pt idx="6">
                  <c:v>-6.0487532611576693</c:v>
                </c:pt>
                <c:pt idx="7">
                  <c:v>-6.4724209598123084</c:v>
                </c:pt>
                <c:pt idx="8">
                  <c:v>-6.3129092148991433</c:v>
                </c:pt>
                <c:pt idx="9">
                  <c:v>-5.6770714871396732</c:v>
                </c:pt>
                <c:pt idx="10">
                  <c:v>-4.8421557330014515</c:v>
                </c:pt>
                <c:pt idx="11">
                  <c:v>-3.8767744339077037</c:v>
                </c:pt>
                <c:pt idx="12">
                  <c:v>-2.8815480959620277</c:v>
                </c:pt>
                <c:pt idx="13">
                  <c:v>-2.3778800926566146</c:v>
                </c:pt>
                <c:pt idx="14">
                  <c:v>-2.1198276312337283</c:v>
                </c:pt>
                <c:pt idx="15">
                  <c:v>-1.8324797731432696</c:v>
                </c:pt>
                <c:pt idx="16">
                  <c:v>-1.8686307287956949</c:v>
                </c:pt>
                <c:pt idx="17">
                  <c:v>-1.5386069870356844</c:v>
                </c:pt>
                <c:pt idx="18">
                  <c:v>-1.0994937600666832</c:v>
                </c:pt>
                <c:pt idx="19">
                  <c:v>-0.74017848450163015</c:v>
                </c:pt>
                <c:pt idx="20">
                  <c:v>-0.27286256044052326</c:v>
                </c:pt>
                <c:pt idx="21">
                  <c:v>0.53529181005806947</c:v>
                </c:pt>
                <c:pt idx="22">
                  <c:v>0.75818193947747581</c:v>
                </c:pt>
                <c:pt idx="23">
                  <c:v>0.91457638875198644</c:v>
                </c:pt>
                <c:pt idx="24">
                  <c:v>1.3681474554010364</c:v>
                </c:pt>
                <c:pt idx="25">
                  <c:v>1.4185925537216537</c:v>
                </c:pt>
                <c:pt idx="26">
                  <c:v>1.4932970059605921</c:v>
                </c:pt>
                <c:pt idx="27">
                  <c:v>1.6907817186181173</c:v>
                </c:pt>
                <c:pt idx="28">
                  <c:v>2.0769876696774547</c:v>
                </c:pt>
                <c:pt idx="29">
                  <c:v>2.2626880240855796</c:v>
                </c:pt>
                <c:pt idx="30">
                  <c:v>2.7231414429988776</c:v>
                </c:pt>
                <c:pt idx="31">
                  <c:v>3.1069258030478997</c:v>
                </c:pt>
                <c:pt idx="32">
                  <c:v>3.6240852992017292</c:v>
                </c:pt>
                <c:pt idx="33">
                  <c:v>4.1917518469039239</c:v>
                </c:pt>
                <c:pt idx="34">
                  <c:v>4.7080479832184885</c:v>
                </c:pt>
                <c:pt idx="35">
                  <c:v>5.2996414641399925</c:v>
                </c:pt>
                <c:pt idx="36">
                  <c:v>5.3676246064822353</c:v>
                </c:pt>
                <c:pt idx="37">
                  <c:v>5.3384567844386055</c:v>
                </c:pt>
                <c:pt idx="38">
                  <c:v>5.263108285335294</c:v>
                </c:pt>
                <c:pt idx="39">
                  <c:v>5.0874472539004456</c:v>
                </c:pt>
                <c:pt idx="40">
                  <c:v>4.7037215089802187</c:v>
                </c:pt>
                <c:pt idx="41">
                  <c:v>4.5432818133682273</c:v>
                </c:pt>
                <c:pt idx="42">
                  <c:v>4.3530802356398945</c:v>
                </c:pt>
                <c:pt idx="43">
                  <c:v>3.9083561115137444</c:v>
                </c:pt>
                <c:pt idx="44">
                  <c:v>3.6215020768934014</c:v>
                </c:pt>
                <c:pt idx="45">
                  <c:v>3.1459280903487929</c:v>
                </c:pt>
                <c:pt idx="46">
                  <c:v>2.7450412938039292</c:v>
                </c:pt>
                <c:pt idx="47">
                  <c:v>2.6541706134728615</c:v>
                </c:pt>
                <c:pt idx="48">
                  <c:v>2.7305599086000942</c:v>
                </c:pt>
                <c:pt idx="49">
                  <c:v>2.8192425816399469</c:v>
                </c:pt>
                <c:pt idx="50">
                  <c:v>3.1440266732208899</c:v>
                </c:pt>
                <c:pt idx="51">
                  <c:v>3.626264848636418</c:v>
                </c:pt>
                <c:pt idx="52">
                  <c:v>3.6541098616851286</c:v>
                </c:pt>
                <c:pt idx="53">
                  <c:v>3.9864696331466165</c:v>
                </c:pt>
                <c:pt idx="54">
                  <c:v>4.216260860699883</c:v>
                </c:pt>
                <c:pt idx="55">
                  <c:v>4.4661899055373544</c:v>
                </c:pt>
                <c:pt idx="56">
                  <c:v>4.7546425416011839</c:v>
                </c:pt>
                <c:pt idx="57">
                  <c:v>5.7446781772350519</c:v>
                </c:pt>
                <c:pt idx="58">
                  <c:v>6.1848806422980962</c:v>
                </c:pt>
                <c:pt idx="59">
                  <c:v>6.5373358221374467</c:v>
                </c:pt>
                <c:pt idx="60">
                  <c:v>6.8901772940026751</c:v>
                </c:pt>
                <c:pt idx="61">
                  <c:v>6.8823523865411795</c:v>
                </c:pt>
                <c:pt idx="62">
                  <c:v>6.4496543661886063</c:v>
                </c:pt>
                <c:pt idx="63">
                  <c:v>6.3769949461181419</c:v>
                </c:pt>
                <c:pt idx="64">
                  <c:v>6.3530551855660811</c:v>
                </c:pt>
                <c:pt idx="65">
                  <c:v>6.0577051272446614</c:v>
                </c:pt>
                <c:pt idx="66">
                  <c:v>5.7316778640519761</c:v>
                </c:pt>
                <c:pt idx="67">
                  <c:v>4.7231548265175949</c:v>
                </c:pt>
                <c:pt idx="68">
                  <c:v>3.217910262110335</c:v>
                </c:pt>
                <c:pt idx="69">
                  <c:v>1.3457614168876919</c:v>
                </c:pt>
                <c:pt idx="70">
                  <c:v>-0.25310832427934971</c:v>
                </c:pt>
                <c:pt idx="71">
                  <c:v>-1.700521521250542</c:v>
                </c:pt>
                <c:pt idx="72">
                  <c:v>-2.4897241514300839</c:v>
                </c:pt>
                <c:pt idx="73">
                  <c:v>-2.8551938114392161</c:v>
                </c:pt>
                <c:pt idx="74">
                  <c:v>-2.5320421265748072</c:v>
                </c:pt>
                <c:pt idx="75">
                  <c:v>-2.321069115936647</c:v>
                </c:pt>
                <c:pt idx="76">
                  <c:v>-2.0871979847954525</c:v>
                </c:pt>
                <c:pt idx="77">
                  <c:v>-1.8221029195302663</c:v>
                </c:pt>
                <c:pt idx="78">
                  <c:v>-1.9417103059545471</c:v>
                </c:pt>
                <c:pt idx="79">
                  <c:v>-2.2026611254983508</c:v>
                </c:pt>
                <c:pt idx="80">
                  <c:v>-2.4375332132444472</c:v>
                </c:pt>
                <c:pt idx="81">
                  <c:v>-2.697443607858474</c:v>
                </c:pt>
                <c:pt idx="82">
                  <c:v>-3.1340029448407081</c:v>
                </c:pt>
                <c:pt idx="83">
                  <c:v>-3.3542744914504263</c:v>
                </c:pt>
                <c:pt idx="84">
                  <c:v>-3.6245186805536567</c:v>
                </c:pt>
                <c:pt idx="85">
                  <c:v>-3.8649018090558318</c:v>
                </c:pt>
                <c:pt idx="86">
                  <c:v>-4.0009528051376364</c:v>
                </c:pt>
                <c:pt idx="87">
                  <c:v>-4.1125144581579898</c:v>
                </c:pt>
                <c:pt idx="88">
                  <c:v>-4.1503727283547232</c:v>
                </c:pt>
                <c:pt idx="89">
                  <c:v>-4.3084753645961982</c:v>
                </c:pt>
                <c:pt idx="90">
                  <c:v>-4.1597740947250328</c:v>
                </c:pt>
                <c:pt idx="91">
                  <c:v>-4.0625084129992883</c:v>
                </c:pt>
                <c:pt idx="92">
                  <c:v>-3.8739304131013119</c:v>
                </c:pt>
                <c:pt idx="93">
                  <c:v>-3.643649096871826</c:v>
                </c:pt>
                <c:pt idx="94">
                  <c:v>-3.3439327800496965</c:v>
                </c:pt>
                <c:pt idx="95">
                  <c:v>-3.3169532790625844</c:v>
                </c:pt>
                <c:pt idx="96">
                  <c:v>-3.259562092907109</c:v>
                </c:pt>
                <c:pt idx="97">
                  <c:v>-3.0644985811067449</c:v>
                </c:pt>
                <c:pt idx="98">
                  <c:v>-2.9001002526532704</c:v>
                </c:pt>
                <c:pt idx="99">
                  <c:v>-2.6236340787220369</c:v>
                </c:pt>
                <c:pt idx="100">
                  <c:v>-1.9329696897147253</c:v>
                </c:pt>
                <c:pt idx="101">
                  <c:v>-1.6218721170151218</c:v>
                </c:pt>
                <c:pt idx="102">
                  <c:v>-1.7447174990947167</c:v>
                </c:pt>
                <c:pt idx="103">
                  <c:v>-1.7550672762673081</c:v>
                </c:pt>
                <c:pt idx="104">
                  <c:v>-1.7745140704688245</c:v>
                </c:pt>
                <c:pt idx="105">
                  <c:v>-2.1702606044067596</c:v>
                </c:pt>
                <c:pt idx="106">
                  <c:v>-2.1908066178920937</c:v>
                </c:pt>
                <c:pt idx="107">
                  <c:v>-1.8941283578157275</c:v>
                </c:pt>
                <c:pt idx="108">
                  <c:v>-1.7043151857241368</c:v>
                </c:pt>
                <c:pt idx="109">
                  <c:v>-1.5059291162408339</c:v>
                </c:pt>
              </c:numCache>
            </c:numRef>
          </c:val>
          <c:smooth val="0"/>
          <c:extLst>
            <c:ext xmlns:c16="http://schemas.microsoft.com/office/drawing/2014/chart" uri="{C3380CC4-5D6E-409C-BE32-E72D297353CC}">
              <c16:uniqueId val="{00000001-5AA5-3644-9DC8-21AA81D718E6}"/>
            </c:ext>
          </c:extLst>
        </c:ser>
        <c:dLbls>
          <c:showLegendKey val="0"/>
          <c:showVal val="0"/>
          <c:showCatName val="0"/>
          <c:showSerName val="0"/>
          <c:showPercent val="0"/>
          <c:showBubbleSize val="0"/>
        </c:dLbls>
        <c:marker val="1"/>
        <c:smooth val="0"/>
        <c:axId val="555729264"/>
        <c:axId val="613819344"/>
      </c:lineChart>
      <c:catAx>
        <c:axId val="55572926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13819344"/>
        <c:crosses val="autoZero"/>
        <c:auto val="1"/>
        <c:lblAlgn val="ctr"/>
        <c:lblOffset val="100"/>
        <c:noMultiLvlLbl val="0"/>
      </c:catAx>
      <c:valAx>
        <c:axId val="613819344"/>
        <c:scaling>
          <c:orientation val="minMax"/>
          <c:max val="7"/>
          <c:min val="-7"/>
        </c:scaling>
        <c:delete val="0"/>
        <c:axPos val="l"/>
        <c:majorGridlines>
          <c:spPr>
            <a:ln w="9525" cap="flat" cmpd="sng" algn="ctr">
              <a:solidFill>
                <a:schemeClr val="dk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55729264"/>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ACD0C37-B3FC-4E44-9BBB-E6E2039A30C4}">
  <sheetPr/>
  <sheetViews>
    <sheetView zoomScale="10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42F44DA-06CD-824A-B1F3-CE445BB9A3C6}">
  <sheetPr/>
  <sheetViews>
    <sheetView zoomScale="101"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4EE4DF8-30D2-584F-83AF-EA09FAC82BA4}">
  <sheetPr/>
  <sheetViews>
    <sheetView zoomScale="101"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BF3576C-DC11-0743-9F33-13016E904D26}">
  <sheetPr/>
  <sheetViews>
    <sheetView zoomScale="10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9304950" cy="6073366"/>
    <xdr:graphicFrame macro="">
      <xdr:nvGraphicFramePr>
        <xdr:cNvPr id="2" name="Chart 1">
          <a:extLst>
            <a:ext uri="{FF2B5EF4-FFF2-40B4-BE49-F238E27FC236}">
              <a16:creationId xmlns:a16="http://schemas.microsoft.com/office/drawing/2014/main" id="{6FB7FA89-4D7D-5C42-9F60-B8625F54FDF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4950" cy="6073366"/>
    <xdr:graphicFrame macro="">
      <xdr:nvGraphicFramePr>
        <xdr:cNvPr id="2" name="Chart 1">
          <a:extLst>
            <a:ext uri="{FF2B5EF4-FFF2-40B4-BE49-F238E27FC236}">
              <a16:creationId xmlns:a16="http://schemas.microsoft.com/office/drawing/2014/main" id="{79427CFD-D6D7-5D42-8B95-9A6267A41E8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4950" cy="6073366"/>
    <xdr:graphicFrame macro="">
      <xdr:nvGraphicFramePr>
        <xdr:cNvPr id="2" name="Chart 1">
          <a:extLst>
            <a:ext uri="{FF2B5EF4-FFF2-40B4-BE49-F238E27FC236}">
              <a16:creationId xmlns:a16="http://schemas.microsoft.com/office/drawing/2014/main" id="{B58B21B0-727D-9E4B-9FFD-3AF5916F678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304950" cy="6073366"/>
    <xdr:graphicFrame macro="">
      <xdr:nvGraphicFramePr>
        <xdr:cNvPr id="2" name="Chart 1">
          <a:extLst>
            <a:ext uri="{FF2B5EF4-FFF2-40B4-BE49-F238E27FC236}">
              <a16:creationId xmlns:a16="http://schemas.microsoft.com/office/drawing/2014/main" id="{90A02299-9999-7A49-8A04-9B420CC8D90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J239"/>
  <sheetViews>
    <sheetView tabSelected="1" workbookViewId="0">
      <pane xSplit="1" ySplit="5" topLeftCell="B6" activePane="bottomRight" state="frozen"/>
      <selection pane="topRight" activeCell="B1" sqref="B1"/>
      <selection pane="bottomLeft" activeCell="A6" sqref="A6"/>
      <selection pane="bottomRight" activeCell="I103" sqref="I103"/>
    </sheetView>
  </sheetViews>
  <sheetFormatPr baseColWidth="10" defaultColWidth="8.83203125" defaultRowHeight="15" x14ac:dyDescent="0.2"/>
  <cols>
    <col min="1" max="1" width="16.33203125" customWidth="1"/>
    <col min="2" max="3" width="21" style="4" customWidth="1"/>
    <col min="4" max="4" width="20" bestFit="1" customWidth="1"/>
    <col min="5" max="5" width="18.33203125" customWidth="1"/>
    <col min="6" max="6" width="16.6640625" customWidth="1"/>
    <col min="7" max="7" width="15.83203125" customWidth="1"/>
    <col min="8" max="8" width="7" customWidth="1"/>
    <col min="13" max="13" width="4.33203125" customWidth="1"/>
    <col min="19" max="19" width="14.83203125" customWidth="1"/>
  </cols>
  <sheetData>
    <row r="1" spans="1:16" ht="17" x14ac:dyDescent="0.2">
      <c r="A1" s="1" t="s">
        <v>0</v>
      </c>
    </row>
    <row r="2" spans="1:16" ht="16" thickBot="1" x14ac:dyDescent="0.25">
      <c r="A2" s="2" t="s">
        <v>2</v>
      </c>
      <c r="C2" s="5" t="s">
        <v>120</v>
      </c>
    </row>
    <row r="3" spans="1:16" ht="16" thickBot="1" x14ac:dyDescent="0.25">
      <c r="A3" s="2" t="s">
        <v>1</v>
      </c>
      <c r="D3" s="21" t="s">
        <v>138</v>
      </c>
      <c r="E3" s="22" t="s">
        <v>139</v>
      </c>
    </row>
    <row r="4" spans="1:16" x14ac:dyDescent="0.2">
      <c r="A4" s="2"/>
    </row>
    <row r="5" spans="1:16" x14ac:dyDescent="0.2">
      <c r="A5" s="6"/>
      <c r="B5" s="7" t="s">
        <v>3</v>
      </c>
      <c r="C5" s="7" t="s">
        <v>118</v>
      </c>
      <c r="D5" t="s">
        <v>121</v>
      </c>
      <c r="E5" t="s">
        <v>122</v>
      </c>
      <c r="F5" t="s">
        <v>136</v>
      </c>
      <c r="G5" t="s">
        <v>138</v>
      </c>
      <c r="H5" t="s">
        <v>123</v>
      </c>
      <c r="I5" t="s">
        <v>124</v>
      </c>
      <c r="J5" t="s">
        <v>125</v>
      </c>
      <c r="K5" t="s">
        <v>126</v>
      </c>
      <c r="L5" t="s">
        <v>127</v>
      </c>
      <c r="M5" t="s">
        <v>140</v>
      </c>
      <c r="O5" t="s">
        <v>141</v>
      </c>
    </row>
    <row r="6" spans="1:16" x14ac:dyDescent="0.2">
      <c r="A6" s="2" t="s">
        <v>4</v>
      </c>
      <c r="B6" s="4">
        <v>321.89999999999998</v>
      </c>
      <c r="C6" s="4">
        <v>326.60000000000002</v>
      </c>
      <c r="D6" s="8"/>
      <c r="E6" s="9">
        <f>B6/C6</f>
        <v>0.98560930802204516</v>
      </c>
      <c r="F6" s="8"/>
      <c r="G6" s="23">
        <f>343.16*EXP(0.0038*M6)</f>
        <v>344.46648875649629</v>
      </c>
      <c r="H6">
        <v>1991</v>
      </c>
      <c r="I6" s="9">
        <v>0.98560930802204516</v>
      </c>
      <c r="J6" s="9">
        <v>1.0153657037492316</v>
      </c>
      <c r="K6" s="9">
        <v>0.97905918057663133</v>
      </c>
      <c r="L6" s="9">
        <v>1.0199876998769988</v>
      </c>
      <c r="M6" s="25">
        <v>1</v>
      </c>
      <c r="O6" s="8"/>
      <c r="P6" s="8"/>
    </row>
    <row r="7" spans="1:16" x14ac:dyDescent="0.2">
      <c r="A7" s="2" t="s">
        <v>5</v>
      </c>
      <c r="B7" s="4">
        <v>330.4</v>
      </c>
      <c r="C7" s="4">
        <v>325.39999999999998</v>
      </c>
      <c r="D7" s="8"/>
      <c r="E7" s="9">
        <f t="shared" ref="E7:E70" si="0">B7/C7</f>
        <v>1.0153657037492316</v>
      </c>
      <c r="F7" s="8"/>
      <c r="G7" s="23">
        <f t="shared" ref="G7:G70" si="1">343.16*EXP(0.0038*M7)</f>
        <v>345.77795161507572</v>
      </c>
      <c r="H7">
        <v>1992</v>
      </c>
      <c r="I7" s="9">
        <v>0.99395952884324978</v>
      </c>
      <c r="J7" s="9">
        <v>1.0066848982072318</v>
      </c>
      <c r="K7" s="9">
        <v>0.97687518529498962</v>
      </c>
      <c r="L7" s="9">
        <v>1.0227069017030177</v>
      </c>
      <c r="M7" s="25">
        <v>2</v>
      </c>
      <c r="O7" s="8"/>
      <c r="P7" s="8"/>
    </row>
    <row r="8" spans="1:16" x14ac:dyDescent="0.2">
      <c r="A8" s="2" t="s">
        <v>6</v>
      </c>
      <c r="B8" s="4">
        <v>322.60000000000002</v>
      </c>
      <c r="C8" s="4">
        <v>329.5</v>
      </c>
      <c r="D8">
        <f>(0.5*B6+B7+B8+B9+B10*0.5)/4</f>
        <v>327.55</v>
      </c>
      <c r="E8" s="9">
        <f t="shared" si="0"/>
        <v>0.97905918057663133</v>
      </c>
      <c r="F8" s="20">
        <f>(C6+C7+C8+C9+C10)/5</f>
        <v>327.56000000000006</v>
      </c>
      <c r="G8" s="23">
        <f t="shared" si="1"/>
        <v>347.09440751328469</v>
      </c>
      <c r="H8">
        <v>1993</v>
      </c>
      <c r="I8" s="9">
        <v>0.99096385542168675</v>
      </c>
      <c r="J8" s="9">
        <v>1.0127157129881925</v>
      </c>
      <c r="K8" s="9">
        <v>0.96974236069502695</v>
      </c>
      <c r="L8" s="9">
        <v>1.0267777447188338</v>
      </c>
      <c r="M8" s="25">
        <v>3</v>
      </c>
      <c r="O8" s="24">
        <f>(F8/G8-1)*100</f>
        <v>-5.62798105945771</v>
      </c>
      <c r="P8" s="26"/>
    </row>
    <row r="9" spans="1:16" x14ac:dyDescent="0.2">
      <c r="A9" s="2" t="s">
        <v>7</v>
      </c>
      <c r="B9" s="4">
        <v>331.7</v>
      </c>
      <c r="C9" s="4">
        <v>325.2</v>
      </c>
      <c r="D9">
        <f t="shared" ref="D9:D72" si="2">(0.5*B7+B8+B9+B10+B11*0.5)/4</f>
        <v>328.5625</v>
      </c>
      <c r="E9" s="9">
        <f t="shared" si="0"/>
        <v>1.0199876998769988</v>
      </c>
      <c r="F9" s="20">
        <f t="shared" ref="F9:F72" si="3">(C7+C8+C9+C10+C11)/5</f>
        <v>328.05999999999995</v>
      </c>
      <c r="G9" s="23">
        <f t="shared" si="1"/>
        <v>348.41587546076931</v>
      </c>
      <c r="H9">
        <v>1994</v>
      </c>
      <c r="I9" s="9">
        <v>0.98429776097702826</v>
      </c>
      <c r="J9" s="9">
        <v>1.017724413950829</v>
      </c>
      <c r="K9" s="9">
        <v>0.97185901080159176</v>
      </c>
      <c r="L9" s="9">
        <v>1.0254332029066517</v>
      </c>
      <c r="M9" s="25">
        <v>4</v>
      </c>
      <c r="O9" s="24">
        <f t="shared" ref="O9:O72" si="4">(F9/G9-1)*100</f>
        <v>-5.8424075636190125</v>
      </c>
      <c r="P9" s="24">
        <f>(O9-O8)</f>
        <v>-0.21442650416130249</v>
      </c>
    </row>
    <row r="10" spans="1:16" x14ac:dyDescent="0.2">
      <c r="A10" s="2" t="s">
        <v>8</v>
      </c>
      <c r="B10" s="4">
        <v>329.1</v>
      </c>
      <c r="C10" s="4">
        <v>331.1</v>
      </c>
      <c r="D10">
        <f t="shared" si="2"/>
        <v>329.53750000000002</v>
      </c>
      <c r="E10" s="9">
        <f t="shared" si="0"/>
        <v>0.99395952884324978</v>
      </c>
      <c r="F10" s="20">
        <f t="shared" si="3"/>
        <v>330.44</v>
      </c>
      <c r="G10" s="23">
        <f t="shared" si="1"/>
        <v>349.74237453954981</v>
      </c>
      <c r="H10">
        <v>1995</v>
      </c>
      <c r="I10" s="9">
        <v>0.99085365853658536</v>
      </c>
      <c r="J10" s="9">
        <v>1.009449694274597</v>
      </c>
      <c r="K10" s="9">
        <v>0.97342928314420141</v>
      </c>
      <c r="L10" s="9">
        <v>1.0261060730970046</v>
      </c>
      <c r="M10" s="25">
        <v>5</v>
      </c>
      <c r="O10" s="24">
        <f t="shared" si="4"/>
        <v>-5.5190265591815058</v>
      </c>
      <c r="P10" s="24">
        <f t="shared" ref="P10:P73" si="5">O10-O9</f>
        <v>0.32338100443750672</v>
      </c>
    </row>
    <row r="11" spans="1:16" x14ac:dyDescent="0.2">
      <c r="A11" s="2" t="s">
        <v>9</v>
      </c>
      <c r="B11" s="4">
        <v>331.3</v>
      </c>
      <c r="C11" s="4">
        <v>329.1</v>
      </c>
      <c r="D11">
        <f t="shared" si="2"/>
        <v>331.72500000000002</v>
      </c>
      <c r="E11" s="9">
        <f t="shared" si="0"/>
        <v>1.0066848982072318</v>
      </c>
      <c r="F11" s="20">
        <f t="shared" si="3"/>
        <v>331.48</v>
      </c>
      <c r="G11" s="23">
        <f t="shared" si="1"/>
        <v>351.07392390429567</v>
      </c>
      <c r="H11">
        <v>1996</v>
      </c>
      <c r="I11" s="9">
        <v>0.98901098901098905</v>
      </c>
      <c r="J11" s="9">
        <v>1.0082932049224183</v>
      </c>
      <c r="K11" s="9">
        <v>0.97546012269938653</v>
      </c>
      <c r="L11" s="9">
        <v>1.0269333333333335</v>
      </c>
      <c r="M11" s="25">
        <v>6</v>
      </c>
      <c r="O11" s="24">
        <f t="shared" si="4"/>
        <v>-5.5811390622212738</v>
      </c>
      <c r="P11" s="24">
        <f t="shared" si="5"/>
        <v>-6.2112503039768008E-2</v>
      </c>
    </row>
    <row r="12" spans="1:16" x14ac:dyDescent="0.2">
      <c r="A12" s="2" t="s">
        <v>10</v>
      </c>
      <c r="B12" s="4">
        <v>329.5</v>
      </c>
      <c r="C12" s="4">
        <v>337.3</v>
      </c>
      <c r="D12">
        <f t="shared" si="2"/>
        <v>333.03750000000002</v>
      </c>
      <c r="E12" s="9">
        <f t="shared" si="0"/>
        <v>0.97687518529498962</v>
      </c>
      <c r="F12" s="20">
        <f t="shared" si="3"/>
        <v>332.84000000000003</v>
      </c>
      <c r="G12" s="23">
        <f t="shared" si="1"/>
        <v>352.41054278260316</v>
      </c>
      <c r="H12">
        <v>1997</v>
      </c>
      <c r="I12" s="9">
        <v>0.97840400316038978</v>
      </c>
      <c r="J12" s="9">
        <v>1.0152731038053326</v>
      </c>
      <c r="K12" s="9">
        <v>0.97689511941848395</v>
      </c>
      <c r="L12" s="9">
        <v>1.0290833549727343</v>
      </c>
      <c r="M12" s="25">
        <v>7</v>
      </c>
      <c r="O12" s="24">
        <f t="shared" si="4"/>
        <v>-5.5533363525607999</v>
      </c>
      <c r="P12" s="24">
        <f t="shared" si="5"/>
        <v>2.7802709660473823E-2</v>
      </c>
    </row>
    <row r="13" spans="1:16" x14ac:dyDescent="0.2">
      <c r="A13" s="2" t="s">
        <v>11</v>
      </c>
      <c r="B13" s="4">
        <v>342.3</v>
      </c>
      <c r="C13" s="4">
        <v>334.7</v>
      </c>
      <c r="D13">
        <f t="shared" si="2"/>
        <v>333.42500000000001</v>
      </c>
      <c r="E13" s="9">
        <f t="shared" si="0"/>
        <v>1.0227069017030177</v>
      </c>
      <c r="F13" s="20">
        <f t="shared" si="3"/>
        <v>332.68</v>
      </c>
      <c r="G13" s="23">
        <f t="shared" si="1"/>
        <v>353.75225047527186</v>
      </c>
      <c r="H13">
        <v>1998</v>
      </c>
      <c r="I13" s="9">
        <v>0.98490662573548227</v>
      </c>
      <c r="J13" s="9">
        <v>1.0038659793814433</v>
      </c>
      <c r="K13" s="9">
        <v>0.9797519615287269</v>
      </c>
      <c r="L13" s="9">
        <v>1.0310292633703331</v>
      </c>
      <c r="M13" s="25">
        <v>8</v>
      </c>
      <c r="O13" s="24">
        <f t="shared" si="4"/>
        <v>-5.9567820266757217</v>
      </c>
      <c r="P13" s="24">
        <f t="shared" si="5"/>
        <v>-0.40344567411492172</v>
      </c>
    </row>
    <row r="14" spans="1:16" x14ac:dyDescent="0.2">
      <c r="A14" s="2" t="s">
        <v>12</v>
      </c>
      <c r="B14" s="4">
        <v>329</v>
      </c>
      <c r="C14" s="4">
        <v>332</v>
      </c>
      <c r="D14">
        <f t="shared" si="2"/>
        <v>333.09999999999997</v>
      </c>
      <c r="E14" s="9">
        <f t="shared" si="0"/>
        <v>0.99096385542168675</v>
      </c>
      <c r="F14" s="20">
        <f t="shared" si="3"/>
        <v>333.62</v>
      </c>
      <c r="G14" s="23">
        <f t="shared" si="1"/>
        <v>355.09906635658433</v>
      </c>
      <c r="H14">
        <v>1999</v>
      </c>
      <c r="I14" s="9">
        <v>0.97775000000000001</v>
      </c>
      <c r="J14" s="9">
        <v>1.0054726368159204</v>
      </c>
      <c r="K14" s="9">
        <v>0.98220024721878862</v>
      </c>
      <c r="L14" s="9">
        <v>1.0336421257922965</v>
      </c>
      <c r="M14" s="25">
        <v>9</v>
      </c>
      <c r="O14" s="24">
        <f t="shared" si="4"/>
        <v>-6.0487532611576693</v>
      </c>
      <c r="P14" s="24">
        <f t="shared" si="5"/>
        <v>-9.1971234481947661E-2</v>
      </c>
    </row>
    <row r="15" spans="1:16" x14ac:dyDescent="0.2">
      <c r="A15" s="2" t="s">
        <v>13</v>
      </c>
      <c r="B15" s="4">
        <v>334.5</v>
      </c>
      <c r="C15" s="4">
        <v>330.3</v>
      </c>
      <c r="D15">
        <f t="shared" si="2"/>
        <v>332.72499999999997</v>
      </c>
      <c r="E15" s="9">
        <f t="shared" si="0"/>
        <v>1.0127157129881925</v>
      </c>
      <c r="F15" s="20">
        <f t="shared" si="3"/>
        <v>333.38</v>
      </c>
      <c r="G15" s="23">
        <f t="shared" si="1"/>
        <v>356.45100987458528</v>
      </c>
      <c r="H15">
        <v>2000</v>
      </c>
      <c r="I15" s="9">
        <v>0.98020280057943021</v>
      </c>
      <c r="J15" s="9">
        <v>0.99976127954165683</v>
      </c>
      <c r="K15" s="9">
        <v>0.9838095238095238</v>
      </c>
      <c r="L15" s="9">
        <v>1.0358406036312191</v>
      </c>
      <c r="M15" s="25">
        <v>10</v>
      </c>
      <c r="O15" s="24">
        <f t="shared" si="4"/>
        <v>-6.4724209598123084</v>
      </c>
      <c r="P15" s="24">
        <f t="shared" si="5"/>
        <v>-0.42366769865463905</v>
      </c>
    </row>
    <row r="16" spans="1:16" x14ac:dyDescent="0.2">
      <c r="A16" s="2" t="s">
        <v>14</v>
      </c>
      <c r="B16" s="4">
        <v>323.7</v>
      </c>
      <c r="C16" s="4">
        <v>333.8</v>
      </c>
      <c r="D16">
        <f t="shared" si="2"/>
        <v>334.26250000000005</v>
      </c>
      <c r="E16" s="9">
        <f t="shared" si="0"/>
        <v>0.96974236069502695</v>
      </c>
      <c r="F16" s="20">
        <f t="shared" si="3"/>
        <v>335.21999999999997</v>
      </c>
      <c r="G16" s="23">
        <f t="shared" si="1"/>
        <v>357.80810055136254</v>
      </c>
      <c r="H16">
        <v>2001</v>
      </c>
      <c r="I16" s="9">
        <v>0.97949940405244329</v>
      </c>
      <c r="J16" s="9">
        <v>0.9997628083491461</v>
      </c>
      <c r="K16" s="9">
        <v>0.98401504466384593</v>
      </c>
      <c r="L16" s="9">
        <v>1.0367491166077738</v>
      </c>
      <c r="M16" s="25">
        <v>11</v>
      </c>
      <c r="O16" s="24">
        <f t="shared" si="4"/>
        <v>-6.3129092148991433</v>
      </c>
      <c r="P16" s="24">
        <f t="shared" si="5"/>
        <v>0.15951174491316511</v>
      </c>
    </row>
    <row r="17" spans="1:16" x14ac:dyDescent="0.2">
      <c r="A17" s="2" t="s">
        <v>15</v>
      </c>
      <c r="B17" s="4">
        <v>345.1</v>
      </c>
      <c r="C17" s="4">
        <v>336.1</v>
      </c>
      <c r="D17">
        <f t="shared" si="2"/>
        <v>338.13749999999999</v>
      </c>
      <c r="E17" s="9">
        <f t="shared" si="0"/>
        <v>1.0267777447188338</v>
      </c>
      <c r="F17" s="20">
        <f t="shared" si="3"/>
        <v>338.78</v>
      </c>
      <c r="G17" s="23">
        <f t="shared" si="1"/>
        <v>359.17035798332904</v>
      </c>
      <c r="H17">
        <v>2002</v>
      </c>
      <c r="I17" s="9">
        <v>0.96936852026390197</v>
      </c>
      <c r="J17" s="9">
        <v>1.0103700212114071</v>
      </c>
      <c r="K17" s="9">
        <v>0.9856740253640206</v>
      </c>
      <c r="L17" s="9">
        <v>1.034637134778511</v>
      </c>
      <c r="M17" s="25">
        <v>12</v>
      </c>
      <c r="O17" s="24">
        <f t="shared" si="4"/>
        <v>-5.6770714871396732</v>
      </c>
      <c r="P17" s="24">
        <f t="shared" si="5"/>
        <v>0.63583772775947001</v>
      </c>
    </row>
    <row r="18" spans="1:16" x14ac:dyDescent="0.2">
      <c r="A18" s="2" t="s">
        <v>16</v>
      </c>
      <c r="B18" s="4">
        <v>338.5</v>
      </c>
      <c r="C18" s="4">
        <v>343.9</v>
      </c>
      <c r="D18">
        <f t="shared" si="2"/>
        <v>343.1</v>
      </c>
      <c r="E18" s="9">
        <f t="shared" si="0"/>
        <v>0.98429776097702826</v>
      </c>
      <c r="F18" s="20">
        <f t="shared" si="3"/>
        <v>343.08000000000004</v>
      </c>
      <c r="G18" s="23">
        <f t="shared" si="1"/>
        <v>360.53780184150594</v>
      </c>
      <c r="H18">
        <v>2003</v>
      </c>
      <c r="I18" s="9">
        <v>0.97562690414811348</v>
      </c>
      <c r="J18" s="9">
        <v>1.0030754672344453</v>
      </c>
      <c r="K18" s="9">
        <v>0.98655977363829273</v>
      </c>
      <c r="L18" s="9">
        <v>1.0344907407407407</v>
      </c>
      <c r="M18" s="25">
        <v>13</v>
      </c>
      <c r="O18" s="24">
        <f t="shared" si="4"/>
        <v>-4.8421557330014515</v>
      </c>
      <c r="P18" s="24">
        <f t="shared" si="5"/>
        <v>0.83491575413822172</v>
      </c>
    </row>
    <row r="19" spans="1:16" x14ac:dyDescent="0.2">
      <c r="A19" s="2" t="s">
        <v>17</v>
      </c>
      <c r="B19" s="4">
        <v>356</v>
      </c>
      <c r="C19" s="4">
        <v>349.8</v>
      </c>
      <c r="D19">
        <f t="shared" si="2"/>
        <v>348.09999999999997</v>
      </c>
      <c r="E19" s="9">
        <f t="shared" si="0"/>
        <v>1.017724413950829</v>
      </c>
      <c r="F19" s="20">
        <f t="shared" si="3"/>
        <v>347.88</v>
      </c>
      <c r="G19" s="23">
        <f t="shared" si="1"/>
        <v>361.910451871806</v>
      </c>
      <c r="H19">
        <v>2004</v>
      </c>
      <c r="I19" s="9">
        <v>0.97535130154342309</v>
      </c>
      <c r="J19" s="9">
        <v>1.0045798030684681</v>
      </c>
      <c r="K19" s="9">
        <v>0.98652044779529369</v>
      </c>
      <c r="L19" s="9">
        <v>1.0329943502824859</v>
      </c>
      <c r="M19" s="25">
        <v>14</v>
      </c>
      <c r="O19" s="24">
        <f t="shared" si="4"/>
        <v>-3.8767744339077037</v>
      </c>
      <c r="P19" s="24">
        <f t="shared" si="5"/>
        <v>0.96538129909374781</v>
      </c>
    </row>
    <row r="20" spans="1:16" x14ac:dyDescent="0.2">
      <c r="A20" s="2" t="s">
        <v>18</v>
      </c>
      <c r="B20" s="4">
        <v>341.9</v>
      </c>
      <c r="C20" s="4">
        <v>351.8</v>
      </c>
      <c r="D20">
        <f t="shared" si="2"/>
        <v>353.2</v>
      </c>
      <c r="E20" s="9">
        <f t="shared" si="0"/>
        <v>0.97185901080159176</v>
      </c>
      <c r="F20" s="20">
        <f t="shared" si="3"/>
        <v>352.82</v>
      </c>
      <c r="G20" s="23">
        <f t="shared" si="1"/>
        <v>363.28832789531987</v>
      </c>
      <c r="H20">
        <v>2005</v>
      </c>
      <c r="I20" s="9">
        <v>0.96688591517350886</v>
      </c>
      <c r="J20" s="9">
        <v>1.0140155728587319</v>
      </c>
      <c r="K20" s="9">
        <v>0.98644444444444435</v>
      </c>
      <c r="L20" s="9">
        <v>1.0321151716500554</v>
      </c>
      <c r="M20" s="25">
        <v>15</v>
      </c>
      <c r="O20" s="24">
        <f t="shared" si="4"/>
        <v>-2.8815480959620277</v>
      </c>
      <c r="P20" s="24">
        <f t="shared" si="5"/>
        <v>0.99522633794567605</v>
      </c>
    </row>
    <row r="21" spans="1:16" x14ac:dyDescent="0.2">
      <c r="A21" s="2" t="s">
        <v>19</v>
      </c>
      <c r="B21" s="4">
        <v>366.9</v>
      </c>
      <c r="C21" s="4">
        <v>357.8</v>
      </c>
      <c r="D21">
        <f t="shared" si="2"/>
        <v>356.47499999999997</v>
      </c>
      <c r="E21" s="9">
        <f t="shared" si="0"/>
        <v>1.0254332029066517</v>
      </c>
      <c r="F21" s="20">
        <f t="shared" si="3"/>
        <v>356</v>
      </c>
      <c r="G21" s="23">
        <f t="shared" si="1"/>
        <v>364.67144980860098</v>
      </c>
      <c r="H21">
        <v>2006</v>
      </c>
      <c r="I21" s="9">
        <v>0.97484689413823267</v>
      </c>
      <c r="J21" s="9">
        <v>1.0050977060322854</v>
      </c>
      <c r="K21" s="9">
        <v>0.98802651272183029</v>
      </c>
      <c r="L21" s="9">
        <v>1.0315180102915953</v>
      </c>
      <c r="M21" s="25">
        <v>16</v>
      </c>
      <c r="O21" s="24">
        <f t="shared" si="4"/>
        <v>-2.3778800926566146</v>
      </c>
      <c r="P21" s="24">
        <f t="shared" si="5"/>
        <v>0.50366800330541306</v>
      </c>
    </row>
    <row r="22" spans="1:16" x14ac:dyDescent="0.2">
      <c r="A22" s="2" t="s">
        <v>20</v>
      </c>
      <c r="B22" s="4">
        <v>357.5</v>
      </c>
      <c r="C22" s="4">
        <v>360.8</v>
      </c>
      <c r="D22">
        <f t="shared" si="2"/>
        <v>358.59999999999997</v>
      </c>
      <c r="E22" s="9">
        <f t="shared" si="0"/>
        <v>0.99085365853658536</v>
      </c>
      <c r="F22" s="20">
        <f t="shared" si="3"/>
        <v>358.3</v>
      </c>
      <c r="G22" s="23">
        <f t="shared" si="1"/>
        <v>366.05983758395399</v>
      </c>
      <c r="H22">
        <v>2007</v>
      </c>
      <c r="I22" s="9">
        <v>0.97457264957264966</v>
      </c>
      <c r="J22" s="9">
        <v>1.0040781283537241</v>
      </c>
      <c r="K22" s="9">
        <v>0.99021692896639735</v>
      </c>
      <c r="L22" s="9">
        <v>1.0305263157894737</v>
      </c>
      <c r="M22" s="25">
        <v>17</v>
      </c>
      <c r="O22" s="24">
        <f t="shared" si="4"/>
        <v>-2.1198276312337283</v>
      </c>
      <c r="P22" s="24">
        <f t="shared" si="5"/>
        <v>0.25805246142288629</v>
      </c>
    </row>
    <row r="23" spans="1:16" x14ac:dyDescent="0.2">
      <c r="A23" s="2" t="s">
        <v>21</v>
      </c>
      <c r="B23" s="4">
        <v>363.2</v>
      </c>
      <c r="C23" s="4">
        <v>359.8</v>
      </c>
      <c r="D23">
        <f t="shared" si="2"/>
        <v>360.63750000000005</v>
      </c>
      <c r="E23" s="9">
        <f t="shared" si="0"/>
        <v>1.009449694274597</v>
      </c>
      <c r="F23" s="20">
        <f t="shared" si="3"/>
        <v>360.71999999999997</v>
      </c>
      <c r="G23" s="23">
        <f t="shared" si="1"/>
        <v>367.45351126972236</v>
      </c>
      <c r="H23">
        <v>2008</v>
      </c>
      <c r="I23" s="9">
        <v>0.9677759056444819</v>
      </c>
      <c r="J23" s="9">
        <v>1.0110544217687076</v>
      </c>
      <c r="K23" s="9">
        <v>0.99144568006843459</v>
      </c>
      <c r="L23" s="9">
        <v>1.0306614104248795</v>
      </c>
      <c r="M23" s="25">
        <v>18</v>
      </c>
      <c r="O23" s="24">
        <f t="shared" si="4"/>
        <v>-1.8324797731432696</v>
      </c>
      <c r="P23" s="24">
        <f t="shared" si="5"/>
        <v>0.28734785809045871</v>
      </c>
    </row>
    <row r="24" spans="1:16" x14ac:dyDescent="0.2">
      <c r="A24" s="2" t="s">
        <v>22</v>
      </c>
      <c r="B24" s="4">
        <v>351.7</v>
      </c>
      <c r="C24" s="4">
        <v>361.3</v>
      </c>
      <c r="D24">
        <f t="shared" si="2"/>
        <v>361.76250000000005</v>
      </c>
      <c r="E24" s="9">
        <f t="shared" si="0"/>
        <v>0.97342928314420141</v>
      </c>
      <c r="F24" s="20">
        <f t="shared" si="3"/>
        <v>361.96000000000004</v>
      </c>
      <c r="G24" s="23">
        <f t="shared" si="1"/>
        <v>368.85249099057836</v>
      </c>
      <c r="H24">
        <v>2009</v>
      </c>
      <c r="I24" s="9">
        <v>0.976227504998889</v>
      </c>
      <c r="J24" s="9">
        <v>1.0022655188038061</v>
      </c>
      <c r="K24" s="9">
        <v>0.99232332354933395</v>
      </c>
      <c r="L24" s="9">
        <v>1.0293255131964809</v>
      </c>
      <c r="M24" s="25">
        <v>19</v>
      </c>
      <c r="O24" s="24">
        <f t="shared" si="4"/>
        <v>-1.8686307287956949</v>
      </c>
      <c r="P24" s="24">
        <f t="shared" si="5"/>
        <v>-3.6150955652425321E-2</v>
      </c>
    </row>
    <row r="25" spans="1:16" x14ac:dyDescent="0.2">
      <c r="A25" s="2" t="s">
        <v>23</v>
      </c>
      <c r="B25" s="4">
        <v>373.4</v>
      </c>
      <c r="C25" s="4">
        <v>363.9</v>
      </c>
      <c r="D25">
        <f t="shared" si="2"/>
        <v>363.78749999999997</v>
      </c>
      <c r="E25" s="9">
        <f t="shared" si="0"/>
        <v>1.0261060730970046</v>
      </c>
      <c r="F25" s="20">
        <f t="shared" si="3"/>
        <v>364.56</v>
      </c>
      <c r="G25" s="23">
        <f t="shared" si="1"/>
        <v>370.2567969478136</v>
      </c>
      <c r="H25">
        <v>2010</v>
      </c>
      <c r="I25" s="9">
        <v>0.97405502124804288</v>
      </c>
      <c r="J25" s="9">
        <v>1.0053309640159929</v>
      </c>
      <c r="K25" s="9">
        <v>0.99169035643997372</v>
      </c>
      <c r="L25" s="9">
        <v>1.0287091825553363</v>
      </c>
      <c r="M25" s="25">
        <v>20</v>
      </c>
      <c r="O25" s="24">
        <f t="shared" si="4"/>
        <v>-1.5386069870356844</v>
      </c>
      <c r="P25" s="24">
        <f t="shared" si="5"/>
        <v>0.33002374176001048</v>
      </c>
    </row>
    <row r="26" spans="1:16" x14ac:dyDescent="0.2">
      <c r="A26" s="2" t="s">
        <v>24</v>
      </c>
      <c r="B26" s="4">
        <v>360</v>
      </c>
      <c r="C26" s="4">
        <v>364</v>
      </c>
      <c r="D26">
        <f t="shared" si="2"/>
        <v>367.25</v>
      </c>
      <c r="E26" s="9">
        <f t="shared" si="0"/>
        <v>0.98901098901098905</v>
      </c>
      <c r="F26" s="20">
        <f t="shared" si="3"/>
        <v>367.58000000000004</v>
      </c>
      <c r="G26" s="23">
        <f t="shared" si="1"/>
        <v>371.66644941963028</v>
      </c>
      <c r="H26">
        <v>2011</v>
      </c>
      <c r="I26" s="9">
        <v>0.97725781762519126</v>
      </c>
      <c r="J26" s="9">
        <v>1.0021649707728946</v>
      </c>
      <c r="K26" s="9">
        <v>0.99254549440912077</v>
      </c>
      <c r="L26" s="9">
        <v>1.0278321374211785</v>
      </c>
      <c r="M26" s="25">
        <v>21</v>
      </c>
      <c r="O26" s="24">
        <f t="shared" si="4"/>
        <v>-1.0994937600666832</v>
      </c>
      <c r="P26" s="24">
        <f t="shared" si="5"/>
        <v>0.43911322696900124</v>
      </c>
    </row>
    <row r="27" spans="1:16" x14ac:dyDescent="0.2">
      <c r="A27" s="2" t="s">
        <v>25</v>
      </c>
      <c r="B27" s="4">
        <v>376.9</v>
      </c>
      <c r="C27" s="4">
        <v>373.8</v>
      </c>
      <c r="D27">
        <f t="shared" si="2"/>
        <v>370.46249999999998</v>
      </c>
      <c r="E27" s="9">
        <f t="shared" si="0"/>
        <v>1.0082932049224183</v>
      </c>
      <c r="F27" s="20">
        <f t="shared" si="3"/>
        <v>370.32</v>
      </c>
      <c r="G27" s="23">
        <f t="shared" si="1"/>
        <v>373.08146876143479</v>
      </c>
      <c r="H27">
        <v>2012</v>
      </c>
      <c r="I27" s="9">
        <v>0.97801958650707288</v>
      </c>
      <c r="J27" s="9">
        <v>1.0028267014568384</v>
      </c>
      <c r="K27" s="9">
        <v>0.99217901368672601</v>
      </c>
      <c r="L27" s="9">
        <v>1.0271975630983463</v>
      </c>
      <c r="M27" s="25">
        <v>22</v>
      </c>
      <c r="O27" s="24">
        <f t="shared" si="4"/>
        <v>-0.74017848450163015</v>
      </c>
      <c r="P27" s="24">
        <f t="shared" si="5"/>
        <v>0.35931527556505305</v>
      </c>
    </row>
    <row r="28" spans="1:16" x14ac:dyDescent="0.2">
      <c r="A28" s="2" t="s">
        <v>26</v>
      </c>
      <c r="B28" s="4">
        <v>365.7</v>
      </c>
      <c r="C28" s="4">
        <v>374.9</v>
      </c>
      <c r="D28">
        <f t="shared" si="2"/>
        <v>373.36249999999995</v>
      </c>
      <c r="E28" s="9">
        <f t="shared" si="0"/>
        <v>0.97546012269938653</v>
      </c>
      <c r="F28" s="20">
        <f t="shared" si="3"/>
        <v>373.47999999999996</v>
      </c>
      <c r="G28" s="23">
        <f t="shared" si="1"/>
        <v>374.50187540613092</v>
      </c>
      <c r="H28">
        <v>2013</v>
      </c>
      <c r="I28" s="9">
        <v>0.97014279532669834</v>
      </c>
      <c r="J28" s="9">
        <v>1.0110270270270272</v>
      </c>
      <c r="K28" s="9">
        <v>0.99290932531156006</v>
      </c>
      <c r="L28" s="9">
        <v>1.0257289879931388</v>
      </c>
      <c r="M28" s="25">
        <v>23</v>
      </c>
      <c r="O28" s="24">
        <f t="shared" si="4"/>
        <v>-0.27286256044052326</v>
      </c>
      <c r="P28" s="24">
        <f t="shared" si="5"/>
        <v>0.46731592406110689</v>
      </c>
    </row>
    <row r="29" spans="1:16" x14ac:dyDescent="0.2">
      <c r="A29" s="2" t="s">
        <v>27</v>
      </c>
      <c r="B29" s="4">
        <v>385.1</v>
      </c>
      <c r="C29" s="4">
        <v>375</v>
      </c>
      <c r="D29">
        <f t="shared" si="2"/>
        <v>376.71249999999998</v>
      </c>
      <c r="E29" s="9">
        <f t="shared" si="0"/>
        <v>1.0269333333333335</v>
      </c>
      <c r="F29" s="20">
        <f t="shared" si="3"/>
        <v>377.94</v>
      </c>
      <c r="G29" s="23">
        <f t="shared" si="1"/>
        <v>375.9276898644153</v>
      </c>
      <c r="H29">
        <v>2014</v>
      </c>
      <c r="I29" s="9">
        <v>0.97625668449197855</v>
      </c>
      <c r="J29" s="9">
        <v>1.0057791095890412</v>
      </c>
      <c r="K29" s="9">
        <v>0.99242105263157887</v>
      </c>
      <c r="L29" s="9">
        <v>1.0253828403608141</v>
      </c>
      <c r="M29" s="25">
        <v>24</v>
      </c>
      <c r="O29" s="24">
        <f t="shared" si="4"/>
        <v>0.53529181005806947</v>
      </c>
      <c r="P29" s="24">
        <f t="shared" si="5"/>
        <v>0.80815437049859273</v>
      </c>
    </row>
    <row r="30" spans="1:16" x14ac:dyDescent="0.2">
      <c r="A30" s="2" t="s">
        <v>28</v>
      </c>
      <c r="B30" s="4">
        <v>371.5</v>
      </c>
      <c r="C30" s="4">
        <v>379.7</v>
      </c>
      <c r="D30">
        <f t="shared" si="2"/>
        <v>379.95000000000005</v>
      </c>
      <c r="E30" s="9">
        <f t="shared" si="0"/>
        <v>0.97840400316038978</v>
      </c>
      <c r="F30" s="20">
        <f t="shared" si="3"/>
        <v>380.21999999999997</v>
      </c>
      <c r="G30" s="23">
        <f t="shared" si="1"/>
        <v>377.35893272507349</v>
      </c>
      <c r="H30">
        <v>2015</v>
      </c>
      <c r="I30" s="9">
        <v>0.97499999999999998</v>
      </c>
      <c r="J30" s="9">
        <v>1.0082953131480714</v>
      </c>
      <c r="K30" s="9">
        <v>0.99173041141203222</v>
      </c>
      <c r="L30" s="9">
        <v>1.0245462046204621</v>
      </c>
      <c r="M30" s="25">
        <v>25</v>
      </c>
      <c r="O30" s="24">
        <f t="shared" si="4"/>
        <v>0.75818193947747581</v>
      </c>
      <c r="P30" s="24">
        <f t="shared" si="5"/>
        <v>0.22289012941940634</v>
      </c>
    </row>
    <row r="31" spans="1:16" x14ac:dyDescent="0.2">
      <c r="A31" s="2" t="s">
        <v>29</v>
      </c>
      <c r="B31" s="4">
        <v>392.2</v>
      </c>
      <c r="C31" s="4">
        <v>386.3</v>
      </c>
      <c r="D31">
        <f t="shared" si="2"/>
        <v>382.67500000000001</v>
      </c>
      <c r="E31" s="9">
        <f t="shared" si="0"/>
        <v>1.0152731038053326</v>
      </c>
      <c r="F31" s="20">
        <f t="shared" si="3"/>
        <v>382.26000000000005</v>
      </c>
      <c r="G31" s="23">
        <f t="shared" si="1"/>
        <v>378.79562465527732</v>
      </c>
      <c r="H31">
        <v>2016</v>
      </c>
      <c r="I31" s="9">
        <v>0.97209111430330386</v>
      </c>
      <c r="J31" s="9">
        <v>1.0135600080955272</v>
      </c>
      <c r="K31" s="9">
        <v>0.99051654560129132</v>
      </c>
      <c r="L31" s="9">
        <v>1.0232000000000001</v>
      </c>
      <c r="M31" s="25">
        <v>26</v>
      </c>
      <c r="O31" s="24">
        <f t="shared" si="4"/>
        <v>0.91457638875198644</v>
      </c>
      <c r="P31" s="24">
        <f t="shared" si="5"/>
        <v>0.15639444927451063</v>
      </c>
    </row>
    <row r="32" spans="1:16" x14ac:dyDescent="0.2">
      <c r="A32" s="2" t="s">
        <v>30</v>
      </c>
      <c r="B32" s="4">
        <v>376.3</v>
      </c>
      <c r="C32" s="4">
        <v>385.2</v>
      </c>
      <c r="D32">
        <f t="shared" si="2"/>
        <v>385.76249999999999</v>
      </c>
      <c r="E32" s="9">
        <f t="shared" si="0"/>
        <v>0.97689511941848395</v>
      </c>
      <c r="F32" s="20">
        <f t="shared" si="3"/>
        <v>385.44000000000005</v>
      </c>
      <c r="G32" s="23">
        <f t="shared" si="1"/>
        <v>380.23778640088312</v>
      </c>
      <c r="H32">
        <v>2017</v>
      </c>
      <c r="I32" s="9">
        <v>0.97693961305452415</v>
      </c>
      <c r="J32" s="9">
        <v>1.0108975629086585</v>
      </c>
      <c r="K32" s="9">
        <v>0.98961038961038961</v>
      </c>
      <c r="L32" s="9">
        <v>1.0227767874826699</v>
      </c>
      <c r="M32" s="25">
        <v>27</v>
      </c>
      <c r="O32" s="24">
        <f t="shared" si="4"/>
        <v>1.3681474554010364</v>
      </c>
      <c r="P32" s="24">
        <f t="shared" si="5"/>
        <v>0.45357106664905</v>
      </c>
    </row>
    <row r="33" spans="1:16" x14ac:dyDescent="0.2">
      <c r="A33" s="2" t="s">
        <v>31</v>
      </c>
      <c r="B33" s="4">
        <v>396.3</v>
      </c>
      <c r="C33" s="4">
        <v>385.1</v>
      </c>
      <c r="D33">
        <f t="shared" si="2"/>
        <v>387.11250000000001</v>
      </c>
      <c r="E33" s="9">
        <f t="shared" si="0"/>
        <v>1.0290833549727343</v>
      </c>
      <c r="F33" s="20">
        <f t="shared" si="3"/>
        <v>387.1</v>
      </c>
      <c r="G33" s="23">
        <f t="shared" si="1"/>
        <v>381.68543878673159</v>
      </c>
      <c r="H33">
        <v>2018</v>
      </c>
      <c r="I33" s="9">
        <v>0.97151836574346884</v>
      </c>
      <c r="J33" s="9">
        <v>1.0162394834670319</v>
      </c>
      <c r="K33" s="9">
        <v>0.99007395873880899</v>
      </c>
      <c r="L33" s="9">
        <v>1.0216257964858082</v>
      </c>
      <c r="M33" s="25">
        <v>28</v>
      </c>
      <c r="O33" s="24">
        <f t="shared" si="4"/>
        <v>1.4185925537216537</v>
      </c>
      <c r="P33" s="24">
        <f t="shared" si="5"/>
        <v>5.0445098320617276E-2</v>
      </c>
    </row>
    <row r="34" spans="1:16" x14ac:dyDescent="0.2">
      <c r="A34" s="2" t="s">
        <v>32</v>
      </c>
      <c r="B34" s="4">
        <v>385</v>
      </c>
      <c r="C34" s="4">
        <v>390.9</v>
      </c>
      <c r="D34">
        <f t="shared" si="2"/>
        <v>388.125</v>
      </c>
      <c r="E34" s="9">
        <f t="shared" si="0"/>
        <v>0.98490662573548227</v>
      </c>
      <c r="F34" s="20">
        <f t="shared" si="3"/>
        <v>388.85999999999996</v>
      </c>
      <c r="G34" s="23">
        <f t="shared" si="1"/>
        <v>383.13860271694853</v>
      </c>
      <c r="H34">
        <v>2019</v>
      </c>
      <c r="I34" s="9">
        <v>0.9759430331023865</v>
      </c>
      <c r="J34" s="9">
        <v>1.0125930165998855</v>
      </c>
      <c r="M34" s="25">
        <v>29</v>
      </c>
      <c r="O34" s="24">
        <f t="shared" si="4"/>
        <v>1.4932970059605921</v>
      </c>
      <c r="P34" s="24">
        <f t="shared" si="5"/>
        <v>7.4704452238938401E-2</v>
      </c>
    </row>
    <row r="35" spans="1:16" x14ac:dyDescent="0.2">
      <c r="A35" s="2" t="s">
        <v>33</v>
      </c>
      <c r="B35" s="4">
        <v>389.5</v>
      </c>
      <c r="C35" s="4">
        <v>388</v>
      </c>
      <c r="D35">
        <f t="shared" si="2"/>
        <v>391.02499999999998</v>
      </c>
      <c r="E35" s="9">
        <f t="shared" si="0"/>
        <v>1.0038659793814433</v>
      </c>
      <c r="F35" s="20">
        <f t="shared" si="3"/>
        <v>391.1</v>
      </c>
      <c r="G35" s="23">
        <f t="shared" si="1"/>
        <v>384.59729917524595</v>
      </c>
      <c r="H35" t="s">
        <v>128</v>
      </c>
      <c r="I35">
        <f>AVERAGE(I6:I34)</f>
        <v>0.97804612280086878</v>
      </c>
      <c r="J35">
        <f>AVERAGE(J6:J34)</f>
        <v>1.0081938011171916</v>
      </c>
      <c r="K35">
        <f t="shared" ref="J35:L35" si="6">AVERAGE(K6:K34)</f>
        <v>0.98514231158002608</v>
      </c>
      <c r="L35">
        <f t="shared" si="6"/>
        <v>1.0284841988279347</v>
      </c>
      <c r="M35" s="25">
        <v>30</v>
      </c>
      <c r="O35" s="24">
        <f t="shared" si="4"/>
        <v>1.6907817186181173</v>
      </c>
      <c r="P35" s="24">
        <f t="shared" si="5"/>
        <v>0.19748471265752521</v>
      </c>
    </row>
    <row r="36" spans="1:16" x14ac:dyDescent="0.2">
      <c r="A36" s="2" t="s">
        <v>34</v>
      </c>
      <c r="B36" s="4">
        <v>387.1</v>
      </c>
      <c r="C36" s="4">
        <v>395.1</v>
      </c>
      <c r="D36">
        <f t="shared" si="2"/>
        <v>393.33749999999998</v>
      </c>
      <c r="E36" s="9">
        <f t="shared" si="0"/>
        <v>0.9797519615287269</v>
      </c>
      <c r="F36" s="20">
        <f t="shared" si="3"/>
        <v>394.08000000000004</v>
      </c>
      <c r="G36" s="23">
        <f t="shared" si="1"/>
        <v>386.06154922522637</v>
      </c>
      <c r="H36" s="18" t="s">
        <v>133</v>
      </c>
      <c r="M36" s="25">
        <v>31</v>
      </c>
      <c r="O36" s="24">
        <f t="shared" si="4"/>
        <v>2.0769876696774547</v>
      </c>
      <c r="P36" s="24">
        <f t="shared" si="5"/>
        <v>0.38620595105933742</v>
      </c>
    </row>
    <row r="37" spans="1:16" x14ac:dyDescent="0.2">
      <c r="A37" s="2" t="s">
        <v>35</v>
      </c>
      <c r="B37" s="4">
        <v>408.7</v>
      </c>
      <c r="C37" s="4">
        <v>396.4</v>
      </c>
      <c r="D37">
        <f t="shared" si="2"/>
        <v>395.9375</v>
      </c>
      <c r="E37" s="9">
        <f t="shared" si="0"/>
        <v>1.0310292633703331</v>
      </c>
      <c r="F37" s="20">
        <f t="shared" si="3"/>
        <v>396.3</v>
      </c>
      <c r="G37" s="23">
        <f t="shared" si="1"/>
        <v>387.53137401068591</v>
      </c>
      <c r="I37" s="19" t="s">
        <v>134</v>
      </c>
      <c r="J37" s="19" t="s">
        <v>135</v>
      </c>
      <c r="M37" s="25">
        <v>32</v>
      </c>
      <c r="O37" s="24">
        <f t="shared" si="4"/>
        <v>2.2626880240855796</v>
      </c>
      <c r="P37" s="24">
        <f t="shared" si="5"/>
        <v>0.18570035440812482</v>
      </c>
    </row>
    <row r="38" spans="1:16" x14ac:dyDescent="0.2">
      <c r="A38" s="2" t="s">
        <v>36</v>
      </c>
      <c r="B38" s="4">
        <v>391.1</v>
      </c>
      <c r="C38" s="4">
        <v>400</v>
      </c>
      <c r="D38">
        <f t="shared" si="2"/>
        <v>399.05</v>
      </c>
      <c r="E38" s="9">
        <f t="shared" si="0"/>
        <v>0.97775000000000001</v>
      </c>
      <c r="F38" s="20">
        <f t="shared" si="3"/>
        <v>399.6</v>
      </c>
      <c r="G38" s="23">
        <f t="shared" si="1"/>
        <v>389.00679475591994</v>
      </c>
      <c r="H38" s="11" t="s">
        <v>129</v>
      </c>
      <c r="I38" s="12">
        <f>I35</f>
        <v>0.97804612280086878</v>
      </c>
      <c r="J38" s="13">
        <f>(I38-1)*100</f>
        <v>-2.1953877199131222</v>
      </c>
      <c r="M38" s="25">
        <v>33</v>
      </c>
      <c r="O38" s="24">
        <f t="shared" si="4"/>
        <v>2.7231414429988776</v>
      </c>
      <c r="P38" s="24">
        <f t="shared" si="5"/>
        <v>0.46045341891329805</v>
      </c>
    </row>
    <row r="39" spans="1:16" x14ac:dyDescent="0.2">
      <c r="A39" s="2" t="s">
        <v>37</v>
      </c>
      <c r="B39" s="4">
        <v>404.2</v>
      </c>
      <c r="C39" s="4">
        <v>402</v>
      </c>
      <c r="D39">
        <f t="shared" si="2"/>
        <v>402.23750000000001</v>
      </c>
      <c r="E39" s="9">
        <f t="shared" si="0"/>
        <v>1.0054726368159204</v>
      </c>
      <c r="F39" s="20">
        <f t="shared" si="3"/>
        <v>402.62</v>
      </c>
      <c r="G39" s="23">
        <f t="shared" si="1"/>
        <v>390.48783276602967</v>
      </c>
      <c r="H39" s="14" t="s">
        <v>130</v>
      </c>
      <c r="I39" s="12">
        <f>J35</f>
        <v>1.0081938011171916</v>
      </c>
      <c r="J39" s="13">
        <f>(I39-1)*100</f>
        <v>0.81938011171915903</v>
      </c>
      <c r="M39" s="25">
        <v>34</v>
      </c>
      <c r="O39" s="24">
        <f t="shared" si="4"/>
        <v>3.1069258030478997</v>
      </c>
      <c r="P39" s="24">
        <f t="shared" si="5"/>
        <v>0.38378436004902206</v>
      </c>
    </row>
    <row r="40" spans="1:16" x14ac:dyDescent="0.2">
      <c r="A40" s="2" t="s">
        <v>38</v>
      </c>
      <c r="B40" s="4">
        <v>397.3</v>
      </c>
      <c r="C40" s="4">
        <v>404.5</v>
      </c>
      <c r="D40">
        <f t="shared" si="2"/>
        <v>406.01249999999999</v>
      </c>
      <c r="E40" s="9">
        <f t="shared" si="0"/>
        <v>0.98220024721878862</v>
      </c>
      <c r="F40" s="20">
        <f t="shared" si="3"/>
        <v>406.18</v>
      </c>
      <c r="G40" s="23">
        <f t="shared" si="1"/>
        <v>391.97450942722969</v>
      </c>
      <c r="H40" s="14" t="s">
        <v>131</v>
      </c>
      <c r="I40" s="12">
        <f>K35</f>
        <v>0.98514231158002608</v>
      </c>
      <c r="J40" s="13">
        <f>(I40-1)*100</f>
        <v>-1.4857688419973925</v>
      </c>
      <c r="M40" s="25">
        <v>35</v>
      </c>
      <c r="O40" s="24">
        <f t="shared" si="4"/>
        <v>3.6240852992017292</v>
      </c>
      <c r="P40" s="24">
        <f t="shared" si="5"/>
        <v>0.5171594961538295</v>
      </c>
    </row>
    <row r="41" spans="1:16" x14ac:dyDescent="0.2">
      <c r="A41" s="2" t="s">
        <v>39</v>
      </c>
      <c r="B41" s="4">
        <v>424</v>
      </c>
      <c r="C41" s="4">
        <v>410.2</v>
      </c>
      <c r="D41">
        <f t="shared" si="2"/>
        <v>409.70000000000005</v>
      </c>
      <c r="E41" s="9">
        <f t="shared" si="0"/>
        <v>1.0336421257922965</v>
      </c>
      <c r="F41" s="20">
        <f t="shared" si="3"/>
        <v>409.96000000000004</v>
      </c>
      <c r="G41" s="23">
        <f t="shared" si="1"/>
        <v>393.46684620715689</v>
      </c>
      <c r="H41" s="15" t="s">
        <v>132</v>
      </c>
      <c r="I41" s="12">
        <f>L35</f>
        <v>1.0284841988279347</v>
      </c>
      <c r="J41" s="13">
        <f>(I41-1)*100</f>
        <v>2.8484198827934737</v>
      </c>
      <c r="M41" s="25">
        <v>36</v>
      </c>
      <c r="O41" s="24">
        <f t="shared" si="4"/>
        <v>4.1917518469039239</v>
      </c>
      <c r="P41" s="24">
        <f t="shared" si="5"/>
        <v>0.56766654770219471</v>
      </c>
    </row>
    <row r="42" spans="1:16" x14ac:dyDescent="0.2">
      <c r="A42" s="2" t="s">
        <v>40</v>
      </c>
      <c r="B42" s="4">
        <v>406</v>
      </c>
      <c r="C42" s="4">
        <v>414.2</v>
      </c>
      <c r="D42">
        <f t="shared" si="2"/>
        <v>413.51249999999999</v>
      </c>
      <c r="E42" s="9">
        <f t="shared" si="0"/>
        <v>0.98020280057943021</v>
      </c>
      <c r="F42" s="20">
        <f t="shared" si="3"/>
        <v>413.56000000000006</v>
      </c>
      <c r="G42" s="23">
        <f t="shared" si="1"/>
        <v>394.96486465518024</v>
      </c>
      <c r="H42" s="15" t="s">
        <v>137</v>
      </c>
      <c r="I42" s="16">
        <f>SUM(I38:I41)/4</f>
        <v>0.99996660858150532</v>
      </c>
      <c r="J42" s="17"/>
      <c r="M42" s="25">
        <v>37</v>
      </c>
      <c r="O42" s="24">
        <f t="shared" si="4"/>
        <v>4.7080479832184885</v>
      </c>
      <c r="P42" s="24">
        <f t="shared" si="5"/>
        <v>0.51629613631456461</v>
      </c>
    </row>
    <row r="43" spans="1:16" x14ac:dyDescent="0.2">
      <c r="A43" s="2" t="s">
        <v>41</v>
      </c>
      <c r="B43" s="4">
        <v>418.8</v>
      </c>
      <c r="C43" s="4">
        <v>418.9</v>
      </c>
      <c r="D43">
        <f t="shared" si="2"/>
        <v>417.41250000000002</v>
      </c>
      <c r="E43" s="9">
        <f t="shared" si="0"/>
        <v>0.99976127954165683</v>
      </c>
      <c r="F43" s="20">
        <f t="shared" si="3"/>
        <v>417.48</v>
      </c>
      <c r="G43" s="23">
        <f t="shared" si="1"/>
        <v>396.46858640271216</v>
      </c>
      <c r="M43" s="25">
        <v>38</v>
      </c>
      <c r="O43" s="24">
        <f t="shared" si="4"/>
        <v>5.2996414641399925</v>
      </c>
      <c r="P43" s="24">
        <f t="shared" si="5"/>
        <v>0.59159348092150399</v>
      </c>
    </row>
    <row r="44" spans="1:16" x14ac:dyDescent="0.2">
      <c r="A44" s="2" t="s">
        <v>42</v>
      </c>
      <c r="B44" s="4">
        <v>413.2</v>
      </c>
      <c r="C44" s="4">
        <v>420</v>
      </c>
      <c r="D44">
        <f t="shared" si="2"/>
        <v>419.9375</v>
      </c>
      <c r="E44" s="9">
        <f t="shared" si="0"/>
        <v>0.9838095238095238</v>
      </c>
      <c r="F44" s="20">
        <f t="shared" si="3"/>
        <v>419.34</v>
      </c>
      <c r="G44" s="23">
        <f t="shared" si="1"/>
        <v>397.97803316352082</v>
      </c>
      <c r="M44" s="25">
        <v>39</v>
      </c>
      <c r="O44" s="24">
        <f t="shared" si="4"/>
        <v>5.3676246064822353</v>
      </c>
      <c r="P44" s="24">
        <f t="shared" si="5"/>
        <v>6.7983142342242786E-2</v>
      </c>
    </row>
    <row r="45" spans="1:16" x14ac:dyDescent="0.2">
      <c r="A45" s="2" t="s">
        <v>43</v>
      </c>
      <c r="B45" s="4">
        <v>439.3</v>
      </c>
      <c r="C45" s="4">
        <v>424.1</v>
      </c>
      <c r="D45">
        <f t="shared" si="2"/>
        <v>420.88750000000005</v>
      </c>
      <c r="E45" s="9">
        <f t="shared" si="0"/>
        <v>1.0358406036312191</v>
      </c>
      <c r="F45" s="20">
        <f t="shared" si="3"/>
        <v>420.82</v>
      </c>
      <c r="G45" s="23">
        <f t="shared" si="1"/>
        <v>399.49322673404373</v>
      </c>
      <c r="M45" s="25">
        <v>40</v>
      </c>
      <c r="O45" s="24">
        <f t="shared" si="4"/>
        <v>5.3384567844386055</v>
      </c>
      <c r="P45" s="24">
        <f t="shared" si="5"/>
        <v>-2.9167822043629776E-2</v>
      </c>
    </row>
    <row r="46" spans="1:16" x14ac:dyDescent="0.2">
      <c r="A46" s="2" t="s">
        <v>44</v>
      </c>
      <c r="B46" s="4">
        <v>410.9</v>
      </c>
      <c r="C46" s="4">
        <v>419.5</v>
      </c>
      <c r="D46">
        <f t="shared" si="2"/>
        <v>421.9</v>
      </c>
      <c r="E46" s="9">
        <f t="shared" si="0"/>
        <v>0.97949940405244329</v>
      </c>
      <c r="F46" s="20">
        <f t="shared" si="3"/>
        <v>422.12</v>
      </c>
      <c r="G46" s="23">
        <f t="shared" si="1"/>
        <v>401.01418899370231</v>
      </c>
      <c r="M46" s="25">
        <v>41</v>
      </c>
      <c r="O46" s="24">
        <f t="shared" si="4"/>
        <v>5.263108285335294</v>
      </c>
      <c r="P46" s="24">
        <f t="shared" si="5"/>
        <v>-7.5348499103311539E-2</v>
      </c>
    </row>
    <row r="47" spans="1:16" x14ac:dyDescent="0.2">
      <c r="A47" s="2" t="s">
        <v>45</v>
      </c>
      <c r="B47" s="4">
        <v>421.5</v>
      </c>
      <c r="C47" s="4">
        <v>421.6</v>
      </c>
      <c r="D47">
        <f t="shared" si="2"/>
        <v>422.67500000000001</v>
      </c>
      <c r="E47" s="9">
        <f t="shared" si="0"/>
        <v>0.9997628083491461</v>
      </c>
      <c r="F47" s="20">
        <f t="shared" si="3"/>
        <v>423.02</v>
      </c>
      <c r="G47" s="23">
        <f t="shared" si="1"/>
        <v>402.54094190521801</v>
      </c>
      <c r="M47" s="25">
        <v>42</v>
      </c>
      <c r="O47" s="24">
        <f t="shared" si="4"/>
        <v>5.0874472539004456</v>
      </c>
      <c r="P47" s="24">
        <f t="shared" si="5"/>
        <v>-0.17566103143484835</v>
      </c>
    </row>
    <row r="48" spans="1:16" x14ac:dyDescent="0.2">
      <c r="A48" s="2" t="s">
        <v>46</v>
      </c>
      <c r="B48" s="4">
        <v>418.6</v>
      </c>
      <c r="C48" s="4">
        <v>425.4</v>
      </c>
      <c r="D48">
        <f t="shared" si="2"/>
        <v>422.83750000000003</v>
      </c>
      <c r="E48" s="9">
        <f t="shared" si="0"/>
        <v>0.98401504466384593</v>
      </c>
      <c r="F48" s="20">
        <f t="shared" si="3"/>
        <v>423.08000000000004</v>
      </c>
      <c r="G48" s="23">
        <f t="shared" si="1"/>
        <v>404.07350751492947</v>
      </c>
      <c r="M48" s="25">
        <v>43</v>
      </c>
      <c r="O48" s="24">
        <f t="shared" si="4"/>
        <v>4.7037215089802187</v>
      </c>
      <c r="P48" s="24">
        <f t="shared" si="5"/>
        <v>-0.38372574492022693</v>
      </c>
    </row>
    <row r="49" spans="1:16" x14ac:dyDescent="0.2">
      <c r="A49" s="2" t="s">
        <v>47</v>
      </c>
      <c r="B49" s="4">
        <v>440.1</v>
      </c>
      <c r="C49" s="4">
        <v>424.5</v>
      </c>
      <c r="D49">
        <f t="shared" si="2"/>
        <v>423.79999999999995</v>
      </c>
      <c r="E49" s="9">
        <f t="shared" si="0"/>
        <v>1.0367491166077738</v>
      </c>
      <c r="F49" s="20">
        <f t="shared" si="3"/>
        <v>424.04000000000008</v>
      </c>
      <c r="G49" s="23">
        <f t="shared" si="1"/>
        <v>405.61190795311057</v>
      </c>
      <c r="M49" s="25">
        <v>44</v>
      </c>
      <c r="O49" s="24">
        <f t="shared" si="4"/>
        <v>4.5432818133682273</v>
      </c>
      <c r="P49" s="24">
        <f t="shared" si="5"/>
        <v>-0.16043969561199134</v>
      </c>
    </row>
    <row r="50" spans="1:16" x14ac:dyDescent="0.2">
      <c r="A50" s="2" t="s">
        <v>48</v>
      </c>
      <c r="B50" s="4">
        <v>411.4</v>
      </c>
      <c r="C50" s="4">
        <v>424.4</v>
      </c>
      <c r="D50">
        <f t="shared" si="2"/>
        <v>424.83750000000003</v>
      </c>
      <c r="E50" s="9">
        <f t="shared" si="0"/>
        <v>0.96936852026390197</v>
      </c>
      <c r="F50" s="20">
        <f t="shared" si="3"/>
        <v>424.88</v>
      </c>
      <c r="G50" s="23">
        <f t="shared" si="1"/>
        <v>407.15616543429064</v>
      </c>
      <c r="M50" s="25">
        <v>45</v>
      </c>
      <c r="O50" s="24">
        <f t="shared" si="4"/>
        <v>4.3530802356398945</v>
      </c>
      <c r="P50" s="24">
        <f t="shared" si="5"/>
        <v>-0.19020157772833279</v>
      </c>
    </row>
    <row r="51" spans="1:16" x14ac:dyDescent="0.2">
      <c r="A51" s="2" t="s">
        <v>49</v>
      </c>
      <c r="B51" s="4">
        <v>428.7</v>
      </c>
      <c r="C51" s="4">
        <v>424.3</v>
      </c>
      <c r="D51">
        <f t="shared" si="2"/>
        <v>424.85</v>
      </c>
      <c r="E51" s="9">
        <f t="shared" si="0"/>
        <v>1.0103700212114071</v>
      </c>
      <c r="F51" s="20">
        <f t="shared" si="3"/>
        <v>424.68</v>
      </c>
      <c r="G51" s="23">
        <f t="shared" si="1"/>
        <v>408.70630225757429</v>
      </c>
      <c r="M51" s="25">
        <v>46</v>
      </c>
      <c r="O51" s="24">
        <f t="shared" si="4"/>
        <v>3.9083561115137444</v>
      </c>
      <c r="P51" s="24">
        <f t="shared" si="5"/>
        <v>-0.44472412412615014</v>
      </c>
    </row>
    <row r="52" spans="1:16" x14ac:dyDescent="0.2">
      <c r="A52" s="2" t="s">
        <v>50</v>
      </c>
      <c r="B52" s="4">
        <v>419.7</v>
      </c>
      <c r="C52" s="4">
        <v>425.8</v>
      </c>
      <c r="D52">
        <f t="shared" si="2"/>
        <v>425.33749999999998</v>
      </c>
      <c r="E52" s="9">
        <f t="shared" si="0"/>
        <v>0.9856740253640206</v>
      </c>
      <c r="F52" s="20">
        <f t="shared" si="3"/>
        <v>425.12</v>
      </c>
      <c r="G52" s="23">
        <f t="shared" si="1"/>
        <v>410.26234080696435</v>
      </c>
      <c r="M52" s="25">
        <v>47</v>
      </c>
      <c r="O52" s="24">
        <f t="shared" si="4"/>
        <v>3.6215020768934014</v>
      </c>
      <c r="P52" s="24">
        <f t="shared" si="5"/>
        <v>-0.28685403462034298</v>
      </c>
    </row>
    <row r="53" spans="1:16" x14ac:dyDescent="0.2">
      <c r="A53" s="2" t="s">
        <v>51</v>
      </c>
      <c r="B53" s="4">
        <v>439.1</v>
      </c>
      <c r="C53" s="4">
        <v>424.4</v>
      </c>
      <c r="D53">
        <f t="shared" si="2"/>
        <v>425.36250000000001</v>
      </c>
      <c r="E53" s="9">
        <f t="shared" si="0"/>
        <v>1.034637134778511</v>
      </c>
      <c r="F53" s="20">
        <f t="shared" si="3"/>
        <v>424.78000000000003</v>
      </c>
      <c r="G53" s="23">
        <f t="shared" si="1"/>
        <v>411.82430355168435</v>
      </c>
      <c r="M53" s="25">
        <v>48</v>
      </c>
      <c r="O53" s="24">
        <f t="shared" si="4"/>
        <v>3.1459280903487929</v>
      </c>
      <c r="P53" s="24">
        <f t="shared" si="5"/>
        <v>-0.47557398654460847</v>
      </c>
    </row>
    <row r="54" spans="1:16" x14ac:dyDescent="0.2">
      <c r="A54" s="2" t="s">
        <v>52</v>
      </c>
      <c r="B54" s="4">
        <v>416.3</v>
      </c>
      <c r="C54" s="4">
        <v>426.7</v>
      </c>
      <c r="D54">
        <f t="shared" si="2"/>
        <v>424.61250000000001</v>
      </c>
      <c r="E54" s="9">
        <f t="shared" si="0"/>
        <v>0.97562690414811348</v>
      </c>
      <c r="F54" s="20">
        <f t="shared" si="3"/>
        <v>424.74000000000007</v>
      </c>
      <c r="G54" s="23">
        <f t="shared" si="1"/>
        <v>413.39221304650363</v>
      </c>
      <c r="M54" s="25">
        <v>49</v>
      </c>
      <c r="O54" s="24">
        <f t="shared" si="4"/>
        <v>2.7450412938039292</v>
      </c>
      <c r="P54" s="24">
        <f t="shared" si="5"/>
        <v>-0.4008867965448637</v>
      </c>
    </row>
    <row r="55" spans="1:16" x14ac:dyDescent="0.2">
      <c r="A55" s="2" t="s">
        <v>53</v>
      </c>
      <c r="B55" s="4">
        <v>424</v>
      </c>
      <c r="C55" s="4">
        <v>422.7</v>
      </c>
      <c r="D55">
        <f t="shared" si="2"/>
        <v>425.42500000000001</v>
      </c>
      <c r="E55" s="9">
        <f t="shared" si="0"/>
        <v>1.0030754672344453</v>
      </c>
      <c r="F55" s="20">
        <f t="shared" si="3"/>
        <v>425.98</v>
      </c>
      <c r="G55" s="23">
        <f t="shared" si="1"/>
        <v>414.96609193206245</v>
      </c>
      <c r="M55" s="25">
        <v>50</v>
      </c>
      <c r="O55" s="24">
        <f t="shared" si="4"/>
        <v>2.6541706134728615</v>
      </c>
      <c r="P55" s="24">
        <f t="shared" si="5"/>
        <v>-9.087068033106771E-2</v>
      </c>
    </row>
    <row r="56" spans="1:16" x14ac:dyDescent="0.2">
      <c r="A56" s="2" t="s">
        <v>54</v>
      </c>
      <c r="B56" s="4">
        <v>418.4</v>
      </c>
      <c r="C56" s="4">
        <v>424.1</v>
      </c>
      <c r="D56">
        <f t="shared" si="2"/>
        <v>427.28749999999997</v>
      </c>
      <c r="E56" s="9">
        <f t="shared" si="0"/>
        <v>0.98655977363829273</v>
      </c>
      <c r="F56" s="20">
        <f t="shared" si="3"/>
        <v>427.91999999999996</v>
      </c>
      <c r="G56" s="23">
        <f t="shared" si="1"/>
        <v>416.54596293519921</v>
      </c>
      <c r="M56" s="25">
        <v>51</v>
      </c>
      <c r="O56" s="24">
        <f t="shared" si="4"/>
        <v>2.7305599086000942</v>
      </c>
      <c r="P56" s="24">
        <f t="shared" si="5"/>
        <v>7.6389295127232693E-2</v>
      </c>
    </row>
    <row r="57" spans="1:16" x14ac:dyDescent="0.2">
      <c r="A57" s="2" t="s">
        <v>55</v>
      </c>
      <c r="B57" s="4">
        <v>446.9</v>
      </c>
      <c r="C57" s="4">
        <v>432</v>
      </c>
      <c r="D57">
        <f t="shared" si="2"/>
        <v>430.01249999999993</v>
      </c>
      <c r="E57" s="9">
        <f t="shared" si="0"/>
        <v>1.0344907407407407</v>
      </c>
      <c r="F57" s="20">
        <f t="shared" si="3"/>
        <v>429.91999999999996</v>
      </c>
      <c r="G57" s="23">
        <f t="shared" si="1"/>
        <v>418.13184886927883</v>
      </c>
      <c r="M57" s="25">
        <v>52</v>
      </c>
      <c r="O57" s="24">
        <f t="shared" si="4"/>
        <v>2.8192425816399469</v>
      </c>
      <c r="P57" s="24">
        <f t="shared" si="5"/>
        <v>8.8682673039852666E-2</v>
      </c>
    </row>
    <row r="58" spans="1:16" x14ac:dyDescent="0.2">
      <c r="A58" s="2" t="s">
        <v>56</v>
      </c>
      <c r="B58" s="4">
        <v>423.4</v>
      </c>
      <c r="C58" s="4">
        <v>434.1</v>
      </c>
      <c r="D58">
        <f t="shared" si="2"/>
        <v>433.52500000000003</v>
      </c>
      <c r="E58" s="9">
        <f t="shared" si="0"/>
        <v>0.97535130154342309</v>
      </c>
      <c r="F58" s="20">
        <f t="shared" si="3"/>
        <v>432.91999999999996</v>
      </c>
      <c r="G58" s="23">
        <f t="shared" si="1"/>
        <v>419.72377263452159</v>
      </c>
      <c r="M58" s="25">
        <v>53</v>
      </c>
      <c r="O58" s="24">
        <f t="shared" si="4"/>
        <v>3.1440266732208899</v>
      </c>
      <c r="P58" s="24">
        <f t="shared" si="5"/>
        <v>0.32478409158094301</v>
      </c>
    </row>
    <row r="59" spans="1:16" x14ac:dyDescent="0.2">
      <c r="A59" s="2" t="s">
        <v>57</v>
      </c>
      <c r="B59" s="4">
        <v>438.7</v>
      </c>
      <c r="C59" s="4">
        <v>436.7</v>
      </c>
      <c r="D59">
        <f t="shared" si="2"/>
        <v>436.47499999999997</v>
      </c>
      <c r="E59" s="9">
        <f t="shared" si="0"/>
        <v>1.0045798030684681</v>
      </c>
      <c r="F59" s="20">
        <f t="shared" si="3"/>
        <v>436.6</v>
      </c>
      <c r="G59" s="23">
        <f t="shared" si="1"/>
        <v>421.32175721833431</v>
      </c>
      <c r="M59" s="25">
        <v>54</v>
      </c>
      <c r="O59" s="24">
        <f t="shared" si="4"/>
        <v>3.626264848636418</v>
      </c>
      <c r="P59" s="24">
        <f t="shared" si="5"/>
        <v>0.48223817541552805</v>
      </c>
    </row>
    <row r="60" spans="1:16" x14ac:dyDescent="0.2">
      <c r="A60" s="2" t="s">
        <v>58</v>
      </c>
      <c r="B60" s="4">
        <v>431.8</v>
      </c>
      <c r="C60" s="4">
        <v>437.7</v>
      </c>
      <c r="D60">
        <f t="shared" si="2"/>
        <v>438.11250000000007</v>
      </c>
      <c r="E60" s="9">
        <f t="shared" si="0"/>
        <v>0.98652044779529369</v>
      </c>
      <c r="F60" s="20">
        <f t="shared" si="3"/>
        <v>438.38</v>
      </c>
      <c r="G60" s="23">
        <f t="shared" si="1"/>
        <v>422.92582569564229</v>
      </c>
      <c r="M60" s="25">
        <v>55</v>
      </c>
      <c r="O60" s="24">
        <f t="shared" si="4"/>
        <v>3.6541098616851286</v>
      </c>
      <c r="P60" s="24">
        <f t="shared" si="5"/>
        <v>2.7845013048710676E-2</v>
      </c>
    </row>
    <row r="61" spans="1:16" x14ac:dyDescent="0.2">
      <c r="A61" s="2" t="s">
        <v>59</v>
      </c>
      <c r="B61" s="4">
        <v>457.1</v>
      </c>
      <c r="C61" s="4">
        <v>442.5</v>
      </c>
      <c r="D61">
        <f t="shared" si="2"/>
        <v>440.61250000000001</v>
      </c>
      <c r="E61" s="9">
        <f t="shared" si="0"/>
        <v>1.0329943502824859</v>
      </c>
      <c r="F61" s="20">
        <f t="shared" si="3"/>
        <v>441.46000000000004</v>
      </c>
      <c r="G61" s="23">
        <f t="shared" si="1"/>
        <v>424.53600122922211</v>
      </c>
      <c r="M61" s="25">
        <v>56</v>
      </c>
      <c r="O61" s="24">
        <f t="shared" si="4"/>
        <v>3.9864696331466165</v>
      </c>
      <c r="P61" s="24">
        <f t="shared" si="5"/>
        <v>0.33235977146148787</v>
      </c>
    </row>
    <row r="62" spans="1:16" x14ac:dyDescent="0.2">
      <c r="A62" s="2" t="s">
        <v>60</v>
      </c>
      <c r="B62" s="4">
        <v>426.3</v>
      </c>
      <c r="C62" s="4">
        <v>440.9</v>
      </c>
      <c r="D62">
        <f t="shared" si="2"/>
        <v>444.26249999999999</v>
      </c>
      <c r="E62" s="9">
        <f t="shared" si="0"/>
        <v>0.96688591517350886</v>
      </c>
      <c r="F62" s="20">
        <f t="shared" si="3"/>
        <v>444.12</v>
      </c>
      <c r="G62" s="23">
        <f t="shared" si="1"/>
        <v>426.1523070700365</v>
      </c>
      <c r="M62" s="25">
        <v>57</v>
      </c>
      <c r="O62" s="24">
        <f t="shared" si="4"/>
        <v>4.216260860699883</v>
      </c>
      <c r="P62" s="24">
        <f t="shared" si="5"/>
        <v>0.22979122755326653</v>
      </c>
    </row>
    <row r="63" spans="1:16" x14ac:dyDescent="0.2">
      <c r="A63" s="2" t="s">
        <v>61</v>
      </c>
      <c r="B63" s="4">
        <v>455.8</v>
      </c>
      <c r="C63" s="4">
        <v>449.5</v>
      </c>
      <c r="D63">
        <f t="shared" si="2"/>
        <v>446.88750000000005</v>
      </c>
      <c r="E63" s="9">
        <f t="shared" si="0"/>
        <v>1.0140155728587319</v>
      </c>
      <c r="F63" s="20">
        <f t="shared" si="3"/>
        <v>446.88</v>
      </c>
      <c r="G63" s="23">
        <f t="shared" si="1"/>
        <v>427.77476655756982</v>
      </c>
      <c r="M63" s="25">
        <v>58</v>
      </c>
      <c r="O63" s="24">
        <f t="shared" si="4"/>
        <v>4.4661899055373544</v>
      </c>
      <c r="P63" s="24">
        <f t="shared" si="5"/>
        <v>0.24992904483747136</v>
      </c>
    </row>
    <row r="64" spans="1:16" x14ac:dyDescent="0.2">
      <c r="A64" s="2" t="s">
        <v>62</v>
      </c>
      <c r="B64" s="4">
        <v>443.9</v>
      </c>
      <c r="C64" s="4">
        <v>450</v>
      </c>
      <c r="D64">
        <f t="shared" si="2"/>
        <v>450.42499999999995</v>
      </c>
      <c r="E64" s="9">
        <f t="shared" si="0"/>
        <v>0.98644444444444435</v>
      </c>
      <c r="F64" s="20">
        <f t="shared" si="3"/>
        <v>449.82</v>
      </c>
      <c r="G64" s="23">
        <f t="shared" si="1"/>
        <v>429.40340312016536</v>
      </c>
      <c r="M64" s="25">
        <v>59</v>
      </c>
      <c r="O64" s="24">
        <f t="shared" si="4"/>
        <v>4.7546425416011839</v>
      </c>
      <c r="P64" s="24">
        <f t="shared" si="5"/>
        <v>0.28845263606382954</v>
      </c>
    </row>
    <row r="65" spans="1:16" x14ac:dyDescent="0.2">
      <c r="A65" s="2" t="s">
        <v>63</v>
      </c>
      <c r="B65" s="4">
        <v>466</v>
      </c>
      <c r="C65" s="4">
        <v>451.5</v>
      </c>
      <c r="D65">
        <f t="shared" si="2"/>
        <v>455.02499999999998</v>
      </c>
      <c r="E65" s="9">
        <f t="shared" si="0"/>
        <v>1.0321151716500554</v>
      </c>
      <c r="F65" s="20">
        <f t="shared" si="3"/>
        <v>455.8</v>
      </c>
      <c r="G65" s="23">
        <f t="shared" si="1"/>
        <v>431.03824027536325</v>
      </c>
      <c r="M65" s="25">
        <v>60</v>
      </c>
      <c r="O65" s="24">
        <f t="shared" si="4"/>
        <v>5.7446781772350519</v>
      </c>
      <c r="P65" s="24">
        <f t="shared" si="5"/>
        <v>0.99003563563386798</v>
      </c>
    </row>
    <row r="66" spans="1:16" x14ac:dyDescent="0.2">
      <c r="A66" s="2" t="s">
        <v>64</v>
      </c>
      <c r="B66" s="4">
        <v>445.7</v>
      </c>
      <c r="C66" s="4">
        <v>457.2</v>
      </c>
      <c r="D66">
        <f t="shared" si="2"/>
        <v>459.47500000000002</v>
      </c>
      <c r="E66" s="9">
        <f t="shared" si="0"/>
        <v>0.97484689413823267</v>
      </c>
      <c r="F66" s="20">
        <f t="shared" si="3"/>
        <v>459.43999999999994</v>
      </c>
      <c r="G66" s="23">
        <f t="shared" si="1"/>
        <v>432.67930163024056</v>
      </c>
      <c r="M66" s="25">
        <v>61</v>
      </c>
      <c r="O66" s="24">
        <f t="shared" si="4"/>
        <v>6.1848806422980962</v>
      </c>
      <c r="P66" s="24">
        <f t="shared" si="5"/>
        <v>0.44020246506304428</v>
      </c>
    </row>
    <row r="67" spans="1:16" x14ac:dyDescent="0.2">
      <c r="A67" s="2" t="s">
        <v>65</v>
      </c>
      <c r="B67" s="4">
        <v>473.2</v>
      </c>
      <c r="C67" s="4">
        <v>470.8</v>
      </c>
      <c r="D67">
        <f t="shared" si="2"/>
        <v>463.63749999999999</v>
      </c>
      <c r="E67" s="9">
        <f t="shared" si="0"/>
        <v>1.0050977060322854</v>
      </c>
      <c r="F67" s="20">
        <f t="shared" si="3"/>
        <v>462.71999999999997</v>
      </c>
      <c r="G67" s="23">
        <f t="shared" si="1"/>
        <v>434.32661088175172</v>
      </c>
      <c r="M67" s="25">
        <v>62</v>
      </c>
      <c r="O67" s="24">
        <f t="shared" si="4"/>
        <v>6.5373358221374467</v>
      </c>
      <c r="P67" s="24">
        <f t="shared" si="5"/>
        <v>0.35245517983935049</v>
      </c>
    </row>
    <row r="68" spans="1:16" x14ac:dyDescent="0.2">
      <c r="A68" s="2" t="s">
        <v>66</v>
      </c>
      <c r="B68" s="4">
        <v>462.1</v>
      </c>
      <c r="C68" s="4">
        <v>467.7</v>
      </c>
      <c r="D68">
        <f t="shared" si="2"/>
        <v>466.82499999999999</v>
      </c>
      <c r="E68" s="9">
        <f t="shared" si="0"/>
        <v>0.98802651272183029</v>
      </c>
      <c r="F68" s="20">
        <f t="shared" si="3"/>
        <v>466.02</v>
      </c>
      <c r="G68" s="23">
        <f t="shared" si="1"/>
        <v>435.98019181707087</v>
      </c>
      <c r="M68" s="25">
        <v>63</v>
      </c>
      <c r="O68" s="24">
        <f t="shared" si="4"/>
        <v>6.8901772940026751</v>
      </c>
      <c r="P68" s="24">
        <f t="shared" si="5"/>
        <v>0.35284147186522841</v>
      </c>
    </row>
    <row r="69" spans="1:16" x14ac:dyDescent="0.2">
      <c r="A69" s="2" t="s">
        <v>67</v>
      </c>
      <c r="B69" s="4">
        <v>481.1</v>
      </c>
      <c r="C69" s="4">
        <v>466.4</v>
      </c>
      <c r="D69">
        <f t="shared" si="2"/>
        <v>467.45000000000005</v>
      </c>
      <c r="E69" s="9">
        <f t="shared" si="0"/>
        <v>1.0315180102915953</v>
      </c>
      <c r="F69" s="20">
        <f t="shared" si="3"/>
        <v>467.76000000000005</v>
      </c>
      <c r="G69" s="23">
        <f t="shared" si="1"/>
        <v>437.6400683139355</v>
      </c>
      <c r="M69" s="25">
        <v>64</v>
      </c>
      <c r="O69" s="24">
        <f t="shared" si="4"/>
        <v>6.8823523865411795</v>
      </c>
      <c r="P69" s="24">
        <f t="shared" si="5"/>
        <v>-7.824907461495556E-3</v>
      </c>
    </row>
    <row r="70" spans="1:16" x14ac:dyDescent="0.2">
      <c r="A70" s="2" t="s">
        <v>68</v>
      </c>
      <c r="B70" s="4">
        <v>456.1</v>
      </c>
      <c r="C70" s="4">
        <v>468</v>
      </c>
      <c r="D70">
        <f t="shared" si="2"/>
        <v>467.21249999999998</v>
      </c>
      <c r="E70" s="9">
        <f t="shared" si="0"/>
        <v>0.97457264957264966</v>
      </c>
      <c r="F70" s="20">
        <f t="shared" si="3"/>
        <v>467.64</v>
      </c>
      <c r="G70" s="23">
        <f t="shared" si="1"/>
        <v>439.30626434099116</v>
      </c>
      <c r="M70" s="25">
        <v>65</v>
      </c>
      <c r="O70" s="24">
        <f t="shared" si="4"/>
        <v>6.4496543661886063</v>
      </c>
      <c r="P70" s="24">
        <f t="shared" si="5"/>
        <v>-0.43269802035257321</v>
      </c>
    </row>
    <row r="71" spans="1:16" x14ac:dyDescent="0.2">
      <c r="A71" s="2" t="s">
        <v>69</v>
      </c>
      <c r="B71" s="4">
        <v>467.8</v>
      </c>
      <c r="C71" s="4">
        <v>465.9</v>
      </c>
      <c r="D71">
        <f t="shared" si="2"/>
        <v>468.70000000000005</v>
      </c>
      <c r="E71" s="9">
        <f t="shared" ref="E71:E119" si="7">B71/C71</f>
        <v>1.0040781283537241</v>
      </c>
      <c r="F71" s="20">
        <f t="shared" si="3"/>
        <v>469.1</v>
      </c>
      <c r="G71" s="23">
        <f t="shared" ref="G71:G119" si="8">343.16*EXP(0.0038*M71)</f>
        <v>440.97880395813735</v>
      </c>
      <c r="M71" s="25">
        <v>66</v>
      </c>
      <c r="O71" s="24">
        <f t="shared" si="4"/>
        <v>6.3769949461181419</v>
      </c>
      <c r="P71" s="24">
        <f t="shared" si="5"/>
        <v>-7.2659420070464442E-2</v>
      </c>
    </row>
    <row r="72" spans="1:16" x14ac:dyDescent="0.2">
      <c r="A72" s="2" t="s">
        <v>70</v>
      </c>
      <c r="B72" s="4">
        <v>465.6</v>
      </c>
      <c r="C72" s="4">
        <v>470.2</v>
      </c>
      <c r="D72">
        <f t="shared" si="2"/>
        <v>470.17500000000001</v>
      </c>
      <c r="E72" s="9">
        <f t="shared" si="7"/>
        <v>0.99021692896639735</v>
      </c>
      <c r="F72" s="20">
        <f t="shared" si="3"/>
        <v>470.78000000000003</v>
      </c>
      <c r="G72" s="23">
        <f t="shared" si="8"/>
        <v>442.65771131687512</v>
      </c>
      <c r="M72" s="25">
        <v>67</v>
      </c>
      <c r="O72" s="24">
        <f t="shared" si="4"/>
        <v>6.3530551855660811</v>
      </c>
      <c r="P72" s="24">
        <f t="shared" si="5"/>
        <v>-2.3939760552060818E-2</v>
      </c>
    </row>
    <row r="73" spans="1:16" x14ac:dyDescent="0.2">
      <c r="A73" s="2" t="s">
        <v>71</v>
      </c>
      <c r="B73" s="4">
        <v>489.5</v>
      </c>
      <c r="C73" s="4">
        <v>475</v>
      </c>
      <c r="D73">
        <f t="shared" ref="D73:D117" si="9">(0.5*B71+B72+B73+B74+B75*0.5)/4</f>
        <v>471.57499999999999</v>
      </c>
      <c r="E73" s="9">
        <f t="shared" si="7"/>
        <v>1.0305263157894737</v>
      </c>
      <c r="F73" s="20">
        <f t="shared" ref="F73:F117" si="10">(C71+C72+C73+C74+C75)/5</f>
        <v>471.25999999999993</v>
      </c>
      <c r="G73" s="23">
        <f t="shared" si="8"/>
        <v>444.34301066065603</v>
      </c>
      <c r="M73" s="25">
        <v>68</v>
      </c>
      <c r="O73" s="24">
        <f t="shared" ref="O73:O117" si="11">(F73/G73-1)*100</f>
        <v>6.0577051272446614</v>
      </c>
      <c r="P73" s="24">
        <f t="shared" si="5"/>
        <v>-0.2953500583214197</v>
      </c>
    </row>
    <row r="74" spans="1:16" x14ac:dyDescent="0.2">
      <c r="A74" s="2" t="s">
        <v>72</v>
      </c>
      <c r="B74" s="4">
        <v>459.5</v>
      </c>
      <c r="C74" s="4">
        <v>474.8</v>
      </c>
      <c r="D74">
        <f t="shared" si="9"/>
        <v>472.3</v>
      </c>
      <c r="E74" s="9">
        <f t="shared" si="7"/>
        <v>0.9677759056444819</v>
      </c>
      <c r="F74" s="20">
        <f t="shared" si="10"/>
        <v>471.6</v>
      </c>
      <c r="G74" s="23">
        <f t="shared" si="8"/>
        <v>446.03472632523187</v>
      </c>
      <c r="M74" s="25">
        <v>69</v>
      </c>
      <c r="O74" s="24">
        <f t="shared" si="11"/>
        <v>5.7316778640519761</v>
      </c>
      <c r="P74" s="24">
        <f t="shared" ref="P74:P117" si="12">O74-O73</f>
        <v>-0.32602726319268527</v>
      </c>
    </row>
    <row r="75" spans="1:16" x14ac:dyDescent="0.2">
      <c r="A75" s="2" t="s">
        <v>73</v>
      </c>
      <c r="B75" s="4">
        <v>475.6</v>
      </c>
      <c r="C75" s="4">
        <v>470.4</v>
      </c>
      <c r="D75">
        <f t="shared" si="9"/>
        <v>469.68749999999994</v>
      </c>
      <c r="E75" s="9">
        <f t="shared" si="7"/>
        <v>1.0110544217687076</v>
      </c>
      <c r="F75" s="20">
        <f t="shared" si="10"/>
        <v>468.87999999999994</v>
      </c>
      <c r="G75" s="23">
        <f t="shared" si="8"/>
        <v>447.73288273900624</v>
      </c>
      <c r="M75" s="25">
        <v>70</v>
      </c>
      <c r="O75" s="24">
        <f t="shared" si="11"/>
        <v>4.7231548265175949</v>
      </c>
      <c r="P75" s="24">
        <f t="shared" si="12"/>
        <v>-1.0085230375343812</v>
      </c>
    </row>
    <row r="76" spans="1:16" x14ac:dyDescent="0.2">
      <c r="A76" s="2" t="s">
        <v>74</v>
      </c>
      <c r="B76" s="4">
        <v>463.6</v>
      </c>
      <c r="C76" s="4">
        <v>467.6</v>
      </c>
      <c r="D76">
        <f t="shared" si="9"/>
        <v>464.81250000000006</v>
      </c>
      <c r="E76" s="9">
        <f t="shared" si="7"/>
        <v>0.99144568006843459</v>
      </c>
      <c r="F76" s="20">
        <f t="shared" si="10"/>
        <v>463.9</v>
      </c>
      <c r="G76" s="23">
        <f t="shared" si="8"/>
        <v>449.43750442338717</v>
      </c>
      <c r="M76" s="25">
        <v>71</v>
      </c>
      <c r="O76" s="24">
        <f t="shared" si="11"/>
        <v>3.217910262110335</v>
      </c>
      <c r="P76" s="24">
        <f t="shared" si="12"/>
        <v>-1.5052445644072598</v>
      </c>
    </row>
    <row r="77" spans="1:16" x14ac:dyDescent="0.2">
      <c r="A77" s="2" t="s">
        <v>75</v>
      </c>
      <c r="B77" s="4">
        <v>470.6</v>
      </c>
      <c r="C77" s="4">
        <v>456.6</v>
      </c>
      <c r="D77">
        <f t="shared" si="9"/>
        <v>458.15000000000003</v>
      </c>
      <c r="E77" s="9">
        <f t="shared" si="7"/>
        <v>1.0306614104248795</v>
      </c>
      <c r="F77" s="20">
        <f t="shared" si="10"/>
        <v>457.21999999999997</v>
      </c>
      <c r="G77" s="23">
        <f t="shared" si="8"/>
        <v>451.14861599314145</v>
      </c>
      <c r="M77" s="25">
        <v>72</v>
      </c>
      <c r="O77" s="24">
        <f t="shared" si="11"/>
        <v>1.3457614168876919</v>
      </c>
      <c r="P77" s="24">
        <f t="shared" si="12"/>
        <v>-1.8721488452226431</v>
      </c>
    </row>
    <row r="78" spans="1:16" x14ac:dyDescent="0.2">
      <c r="A78" s="2" t="s">
        <v>76</v>
      </c>
      <c r="B78" s="4">
        <v>439.4</v>
      </c>
      <c r="C78" s="4">
        <v>450.1</v>
      </c>
      <c r="D78">
        <f t="shared" si="9"/>
        <v>450.98750000000007</v>
      </c>
      <c r="E78" s="9">
        <f t="shared" si="7"/>
        <v>0.976227504998889</v>
      </c>
      <c r="F78" s="20">
        <f t="shared" si="10"/>
        <v>451.72000000000008</v>
      </c>
      <c r="G78" s="23">
        <f t="shared" si="8"/>
        <v>452.86624215674988</v>
      </c>
      <c r="M78" s="25">
        <v>73</v>
      </c>
      <c r="O78" s="24">
        <f t="shared" si="11"/>
        <v>-0.25310832427934971</v>
      </c>
      <c r="P78" s="24">
        <f t="shared" si="12"/>
        <v>-1.5988697411670416</v>
      </c>
    </row>
    <row r="79" spans="1:16" x14ac:dyDescent="0.2">
      <c r="A79" s="2" t="s">
        <v>77</v>
      </c>
      <c r="B79" s="4">
        <v>442.4</v>
      </c>
      <c r="C79" s="4">
        <v>441.4</v>
      </c>
      <c r="D79">
        <f t="shared" si="9"/>
        <v>446.1875</v>
      </c>
      <c r="E79" s="9">
        <f t="shared" si="7"/>
        <v>1.0022655188038061</v>
      </c>
      <c r="F79" s="20">
        <f t="shared" si="10"/>
        <v>446.86</v>
      </c>
      <c r="G79" s="23">
        <f t="shared" si="8"/>
        <v>454.59040771676416</v>
      </c>
      <c r="M79" s="25">
        <v>74</v>
      </c>
      <c r="O79" s="24">
        <f t="shared" si="11"/>
        <v>-1.700521521250542</v>
      </c>
      <c r="P79" s="24">
        <f t="shared" si="12"/>
        <v>-1.4474131969711923</v>
      </c>
    </row>
    <row r="80" spans="1:16" x14ac:dyDescent="0.2">
      <c r="A80" s="2" t="s">
        <v>78</v>
      </c>
      <c r="B80" s="4">
        <v>439.5</v>
      </c>
      <c r="C80" s="4">
        <v>442.9</v>
      </c>
      <c r="D80">
        <f t="shared" si="9"/>
        <v>443.91249999999997</v>
      </c>
      <c r="E80" s="9">
        <f t="shared" si="7"/>
        <v>0.99232332354933395</v>
      </c>
      <c r="F80" s="20">
        <f t="shared" si="10"/>
        <v>444.96000000000004</v>
      </c>
      <c r="G80" s="23">
        <f t="shared" si="8"/>
        <v>456.32113757016492</v>
      </c>
      <c r="M80" s="25">
        <v>75</v>
      </c>
      <c r="O80" s="24">
        <f t="shared" si="11"/>
        <v>-2.4897241514300839</v>
      </c>
      <c r="P80" s="24">
        <f t="shared" si="12"/>
        <v>-0.78920263017954184</v>
      </c>
    </row>
    <row r="81" spans="1:16" x14ac:dyDescent="0.2">
      <c r="A81" s="2" t="s">
        <v>79</v>
      </c>
      <c r="B81" s="4">
        <v>456.3</v>
      </c>
      <c r="C81" s="4">
        <v>443.3</v>
      </c>
      <c r="D81">
        <f t="shared" si="9"/>
        <v>444.7</v>
      </c>
      <c r="E81" s="9">
        <f t="shared" si="7"/>
        <v>1.0293255131964809</v>
      </c>
      <c r="F81" s="20">
        <f t="shared" si="10"/>
        <v>444.9799999999999</v>
      </c>
      <c r="G81" s="23">
        <f t="shared" si="8"/>
        <v>458.05845670872128</v>
      </c>
      <c r="M81" s="25">
        <v>76</v>
      </c>
      <c r="O81" s="24">
        <f t="shared" si="11"/>
        <v>-2.8551938114392161</v>
      </c>
      <c r="P81" s="24">
        <f t="shared" si="12"/>
        <v>-0.36546966000913228</v>
      </c>
    </row>
    <row r="82" spans="1:16" x14ac:dyDescent="0.2">
      <c r="A82" s="2" t="s">
        <v>80</v>
      </c>
      <c r="B82" s="4">
        <v>435.5</v>
      </c>
      <c r="C82" s="4">
        <v>447.1</v>
      </c>
      <c r="D82">
        <f t="shared" si="9"/>
        <v>447.72500000000002</v>
      </c>
      <c r="E82" s="9">
        <f t="shared" si="7"/>
        <v>0.97405502124804288</v>
      </c>
      <c r="F82" s="20">
        <f t="shared" si="10"/>
        <v>448.16</v>
      </c>
      <c r="G82" s="23">
        <f t="shared" si="8"/>
        <v>459.80239021935188</v>
      </c>
      <c r="M82" s="25">
        <v>77</v>
      </c>
      <c r="O82" s="24">
        <f t="shared" si="11"/>
        <v>-2.5320421265748072</v>
      </c>
      <c r="P82" s="24">
        <f t="shared" si="12"/>
        <v>0.32315168486440893</v>
      </c>
    </row>
    <row r="83" spans="1:16" x14ac:dyDescent="0.2">
      <c r="A83" s="2" t="s">
        <v>81</v>
      </c>
      <c r="B83" s="4">
        <v>452.6</v>
      </c>
      <c r="C83" s="4">
        <v>450.2</v>
      </c>
      <c r="D83">
        <f t="shared" si="9"/>
        <v>451.11250000000001</v>
      </c>
      <c r="E83" s="9">
        <f t="shared" si="7"/>
        <v>1.0053309640159929</v>
      </c>
      <c r="F83" s="20">
        <f t="shared" si="10"/>
        <v>450.84000000000003</v>
      </c>
      <c r="G83" s="23">
        <f t="shared" si="8"/>
        <v>461.55296328448668</v>
      </c>
      <c r="M83" s="25">
        <v>78</v>
      </c>
      <c r="O83" s="24">
        <f t="shared" si="11"/>
        <v>-2.321069115936647</v>
      </c>
      <c r="P83" s="24">
        <f t="shared" si="12"/>
        <v>0.21097301063816021</v>
      </c>
    </row>
    <row r="84" spans="1:16" x14ac:dyDescent="0.2">
      <c r="A84" s="2" t="s">
        <v>82</v>
      </c>
      <c r="B84" s="4">
        <v>453.5</v>
      </c>
      <c r="C84" s="4">
        <v>457.3</v>
      </c>
      <c r="D84">
        <f t="shared" si="9"/>
        <v>454.17500000000001</v>
      </c>
      <c r="E84" s="9">
        <f t="shared" si="7"/>
        <v>0.99169035643997372</v>
      </c>
      <c r="F84" s="20">
        <f t="shared" si="10"/>
        <v>453.64</v>
      </c>
      <c r="G84" s="23">
        <f t="shared" si="8"/>
        <v>463.31020118243146</v>
      </c>
      <c r="M84" s="25">
        <v>79</v>
      </c>
      <c r="O84" s="24">
        <f t="shared" si="11"/>
        <v>-2.0871979847954525</v>
      </c>
      <c r="P84" s="24">
        <f t="shared" si="12"/>
        <v>0.23387113114119451</v>
      </c>
    </row>
    <row r="85" spans="1:16" x14ac:dyDescent="0.2">
      <c r="A85" s="2" t="s">
        <v>83</v>
      </c>
      <c r="B85" s="4">
        <v>469.4</v>
      </c>
      <c r="C85" s="4">
        <v>456.3</v>
      </c>
      <c r="D85">
        <f t="shared" si="9"/>
        <v>456.88749999999999</v>
      </c>
      <c r="E85" s="9">
        <f t="shared" si="7"/>
        <v>1.0287091825553363</v>
      </c>
      <c r="F85" s="20">
        <f t="shared" si="10"/>
        <v>456.6</v>
      </c>
      <c r="G85" s="23">
        <f t="shared" si="8"/>
        <v>465.07412928773175</v>
      </c>
      <c r="M85" s="25">
        <v>80</v>
      </c>
      <c r="O85" s="24">
        <f t="shared" si="11"/>
        <v>-1.8221029195302663</v>
      </c>
      <c r="P85" s="24">
        <f t="shared" si="12"/>
        <v>0.26509506526518622</v>
      </c>
    </row>
    <row r="86" spans="1:16" x14ac:dyDescent="0.2">
      <c r="A86" s="2" t="s">
        <v>84</v>
      </c>
      <c r="B86" s="4">
        <v>446.9</v>
      </c>
      <c r="C86" s="4">
        <v>457.3</v>
      </c>
      <c r="D86">
        <f t="shared" si="9"/>
        <v>458.07499999999993</v>
      </c>
      <c r="E86" s="9">
        <f t="shared" si="7"/>
        <v>0.97725781762519126</v>
      </c>
      <c r="F86" s="20">
        <f t="shared" si="10"/>
        <v>457.78000000000003</v>
      </c>
      <c r="G86" s="23">
        <f t="shared" si="8"/>
        <v>466.84477307154026</v>
      </c>
      <c r="M86" s="25">
        <v>81</v>
      </c>
      <c r="O86" s="24">
        <f t="shared" si="11"/>
        <v>-1.9417103059545471</v>
      </c>
      <c r="P86" s="24">
        <f t="shared" si="12"/>
        <v>-0.11960738642428081</v>
      </c>
    </row>
    <row r="87" spans="1:16" x14ac:dyDescent="0.2">
      <c r="A87" s="2" t="s">
        <v>85</v>
      </c>
      <c r="B87" s="4">
        <v>462.9</v>
      </c>
      <c r="C87" s="4">
        <v>461.9</v>
      </c>
      <c r="D87">
        <f t="shared" si="9"/>
        <v>458.38749999999999</v>
      </c>
      <c r="E87" s="9">
        <f t="shared" si="7"/>
        <v>1.0021649707728946</v>
      </c>
      <c r="F87" s="20">
        <f t="shared" si="10"/>
        <v>458.3</v>
      </c>
      <c r="G87" s="23">
        <f t="shared" si="8"/>
        <v>468.62215810198381</v>
      </c>
      <c r="M87" s="25">
        <v>82</v>
      </c>
      <c r="O87" s="24">
        <f t="shared" si="11"/>
        <v>-2.2026611254983508</v>
      </c>
      <c r="P87" s="24">
        <f t="shared" si="12"/>
        <v>-0.26095081954380372</v>
      </c>
    </row>
    <row r="88" spans="1:16" x14ac:dyDescent="0.2">
      <c r="A88" s="2" t="s">
        <v>86</v>
      </c>
      <c r="B88" s="4">
        <v>452.7</v>
      </c>
      <c r="C88" s="4">
        <v>456.1</v>
      </c>
      <c r="D88">
        <f t="shared" si="9"/>
        <v>459.11250000000001</v>
      </c>
      <c r="E88" s="9">
        <f t="shared" si="7"/>
        <v>0.99254549440912077</v>
      </c>
      <c r="F88" s="20">
        <f t="shared" si="10"/>
        <v>458.94000000000005</v>
      </c>
      <c r="G88" s="23">
        <f t="shared" si="8"/>
        <v>470.4063100445332</v>
      </c>
      <c r="M88" s="25">
        <v>83</v>
      </c>
      <c r="O88" s="24">
        <f t="shared" si="11"/>
        <v>-2.4375332132444472</v>
      </c>
      <c r="P88" s="24">
        <f t="shared" si="12"/>
        <v>-0.23487208774609636</v>
      </c>
    </row>
    <row r="89" spans="1:16" x14ac:dyDescent="0.2">
      <c r="A89" s="2" t="s">
        <v>87</v>
      </c>
      <c r="B89" s="4">
        <v>472.7</v>
      </c>
      <c r="C89" s="4">
        <v>459.9</v>
      </c>
      <c r="D89">
        <f t="shared" si="9"/>
        <v>459.21249999999998</v>
      </c>
      <c r="E89" s="9">
        <f t="shared" si="7"/>
        <v>1.0278321374211785</v>
      </c>
      <c r="F89" s="20">
        <f t="shared" si="10"/>
        <v>459.46000000000004</v>
      </c>
      <c r="G89" s="23">
        <f t="shared" si="8"/>
        <v>472.19725466237344</v>
      </c>
      <c r="M89" s="25">
        <v>84</v>
      </c>
      <c r="O89" s="24">
        <f t="shared" si="11"/>
        <v>-2.697443607858474</v>
      </c>
      <c r="P89" s="24">
        <f t="shared" si="12"/>
        <v>-0.25991039461402687</v>
      </c>
    </row>
    <row r="90" spans="1:16" x14ac:dyDescent="0.2">
      <c r="A90" s="2" t="s">
        <v>88</v>
      </c>
      <c r="B90" s="4">
        <v>449.4</v>
      </c>
      <c r="C90" s="4">
        <v>459.5</v>
      </c>
      <c r="D90">
        <f t="shared" si="9"/>
        <v>459.49999999999994</v>
      </c>
      <c r="E90" s="9">
        <f t="shared" si="7"/>
        <v>0.97801958650707288</v>
      </c>
      <c r="F90" s="20">
        <f t="shared" si="10"/>
        <v>459.14000000000004</v>
      </c>
      <c r="G90" s="23">
        <f t="shared" si="8"/>
        <v>473.99501781677606</v>
      </c>
      <c r="M90" s="25">
        <v>85</v>
      </c>
      <c r="O90" s="24">
        <f t="shared" si="11"/>
        <v>-3.1340029448407081</v>
      </c>
      <c r="P90" s="24">
        <f t="shared" si="12"/>
        <v>-0.43655933698223404</v>
      </c>
    </row>
    <row r="91" spans="1:16" x14ac:dyDescent="0.2">
      <c r="A91" s="2" t="s">
        <v>89</v>
      </c>
      <c r="B91" s="4">
        <v>461.2</v>
      </c>
      <c r="C91" s="4">
        <v>459.9</v>
      </c>
      <c r="D91">
        <f t="shared" si="9"/>
        <v>459.92500000000001</v>
      </c>
      <c r="E91" s="9">
        <f t="shared" si="7"/>
        <v>1.0028267014568384</v>
      </c>
      <c r="F91" s="20">
        <f t="shared" si="10"/>
        <v>459.84</v>
      </c>
      <c r="G91" s="23">
        <f t="shared" si="8"/>
        <v>475.79962546747208</v>
      </c>
      <c r="M91" s="25">
        <v>86</v>
      </c>
      <c r="O91" s="24">
        <f t="shared" si="11"/>
        <v>-3.3542744914504263</v>
      </c>
      <c r="P91" s="24">
        <f t="shared" si="12"/>
        <v>-0.22027154660971826</v>
      </c>
    </row>
    <row r="92" spans="1:16" x14ac:dyDescent="0.2">
      <c r="A92" s="2" t="s">
        <v>90</v>
      </c>
      <c r="B92" s="4">
        <v>456.7</v>
      </c>
      <c r="C92" s="4">
        <v>460.3</v>
      </c>
      <c r="D92">
        <f t="shared" si="9"/>
        <v>459.72499999999997</v>
      </c>
      <c r="E92" s="9">
        <f t="shared" si="7"/>
        <v>0.99217901368672601</v>
      </c>
      <c r="F92" s="20">
        <f t="shared" si="10"/>
        <v>460.3</v>
      </c>
      <c r="G92" s="23">
        <f t="shared" si="8"/>
        <v>477.6111036730274</v>
      </c>
      <c r="M92" s="25">
        <v>87</v>
      </c>
      <c r="O92" s="24">
        <f t="shared" si="11"/>
        <v>-3.6245186805536567</v>
      </c>
      <c r="P92" s="24">
        <f t="shared" si="12"/>
        <v>-0.27024418910323034</v>
      </c>
    </row>
    <row r="93" spans="1:16" x14ac:dyDescent="0.2">
      <c r="A93" s="2" t="s">
        <v>91</v>
      </c>
      <c r="B93" s="4">
        <v>472.1</v>
      </c>
      <c r="C93" s="4">
        <v>459.6</v>
      </c>
      <c r="D93">
        <f t="shared" si="9"/>
        <v>460.40000000000003</v>
      </c>
      <c r="E93" s="9">
        <f t="shared" si="7"/>
        <v>1.0271975630983463</v>
      </c>
      <c r="F93" s="20">
        <f t="shared" si="10"/>
        <v>460.9</v>
      </c>
      <c r="G93" s="23">
        <f t="shared" si="8"/>
        <v>479.42947859121892</v>
      </c>
      <c r="M93" s="25">
        <v>88</v>
      </c>
      <c r="O93" s="24">
        <f t="shared" si="11"/>
        <v>-3.8649018090558318</v>
      </c>
      <c r="P93" s="24">
        <f t="shared" si="12"/>
        <v>-0.24038312850217514</v>
      </c>
    </row>
    <row r="94" spans="1:16" x14ac:dyDescent="0.2">
      <c r="A94" s="2" t="s">
        <v>92</v>
      </c>
      <c r="B94" s="4">
        <v>448.4</v>
      </c>
      <c r="C94" s="4">
        <v>462.2</v>
      </c>
      <c r="D94">
        <f t="shared" si="9"/>
        <v>461.87499999999994</v>
      </c>
      <c r="E94" s="9">
        <f t="shared" si="7"/>
        <v>0.97014279532669834</v>
      </c>
      <c r="F94" s="20">
        <f t="shared" si="10"/>
        <v>462</v>
      </c>
      <c r="G94" s="23">
        <f t="shared" si="8"/>
        <v>481.25477647941187</v>
      </c>
      <c r="M94" s="25">
        <v>89</v>
      </c>
      <c r="O94" s="24">
        <f t="shared" si="11"/>
        <v>-4.0009528051376364</v>
      </c>
      <c r="P94" s="24">
        <f t="shared" si="12"/>
        <v>-0.1360509960818046</v>
      </c>
    </row>
    <row r="95" spans="1:16" x14ac:dyDescent="0.2">
      <c r="A95" s="2" t="s">
        <v>93</v>
      </c>
      <c r="B95" s="4">
        <v>467.6</v>
      </c>
      <c r="C95" s="4">
        <v>462.5</v>
      </c>
      <c r="D95">
        <f t="shared" si="9"/>
        <v>463.33750000000003</v>
      </c>
      <c r="E95" s="9">
        <f t="shared" si="7"/>
        <v>1.0110270270270272</v>
      </c>
      <c r="F95" s="20">
        <f t="shared" si="10"/>
        <v>463.21999999999997</v>
      </c>
      <c r="G95" s="23">
        <f t="shared" si="8"/>
        <v>483.08702369493949</v>
      </c>
      <c r="M95" s="25">
        <v>90</v>
      </c>
      <c r="O95" s="24">
        <f t="shared" si="11"/>
        <v>-4.1125144581579898</v>
      </c>
      <c r="P95" s="24">
        <f t="shared" si="12"/>
        <v>-0.11156165302035337</v>
      </c>
    </row>
    <row r="96" spans="1:16" x14ac:dyDescent="0.2">
      <c r="A96" s="2" t="s">
        <v>94</v>
      </c>
      <c r="B96" s="4">
        <v>462.1</v>
      </c>
      <c r="C96" s="4">
        <v>465.4</v>
      </c>
      <c r="D96">
        <f t="shared" si="9"/>
        <v>465.12500000000006</v>
      </c>
      <c r="E96" s="9">
        <f t="shared" si="7"/>
        <v>0.99290932531156006</v>
      </c>
      <c r="F96" s="20">
        <f t="shared" si="10"/>
        <v>464.8</v>
      </c>
      <c r="G96" s="23">
        <f t="shared" si="8"/>
        <v>484.92624669548348</v>
      </c>
      <c r="M96" s="25">
        <v>91</v>
      </c>
      <c r="O96" s="24">
        <f t="shared" si="11"/>
        <v>-4.1503727283547232</v>
      </c>
      <c r="P96" s="24">
        <f t="shared" si="12"/>
        <v>-3.7858270196733379E-2</v>
      </c>
    </row>
    <row r="97" spans="1:16" x14ac:dyDescent="0.2">
      <c r="A97" s="2" t="s">
        <v>95</v>
      </c>
      <c r="B97" s="4">
        <v>478.4</v>
      </c>
      <c r="C97" s="4">
        <v>466.4</v>
      </c>
      <c r="D97">
        <f t="shared" si="9"/>
        <v>466.41250000000008</v>
      </c>
      <c r="E97" s="9">
        <f t="shared" si="7"/>
        <v>1.0257289879931388</v>
      </c>
      <c r="F97" s="20">
        <f t="shared" si="10"/>
        <v>465.8</v>
      </c>
      <c r="G97" s="23">
        <f t="shared" si="8"/>
        <v>486.77247203945586</v>
      </c>
      <c r="M97" s="25">
        <v>92</v>
      </c>
      <c r="O97" s="24">
        <f t="shared" si="11"/>
        <v>-4.3084753645961982</v>
      </c>
      <c r="P97" s="24">
        <f t="shared" si="12"/>
        <v>-0.15810263624147503</v>
      </c>
    </row>
    <row r="98" spans="1:16" x14ac:dyDescent="0.2">
      <c r="A98" s="2" t="s">
        <v>96</v>
      </c>
      <c r="B98" s="4">
        <v>456.4</v>
      </c>
      <c r="C98" s="4">
        <v>467.5</v>
      </c>
      <c r="D98">
        <f t="shared" si="9"/>
        <v>467.86250000000001</v>
      </c>
      <c r="E98" s="9">
        <f t="shared" si="7"/>
        <v>0.97625668449197855</v>
      </c>
      <c r="F98" s="20">
        <f t="shared" si="10"/>
        <v>468.3</v>
      </c>
      <c r="G98" s="23">
        <f t="shared" si="8"/>
        <v>488.62572638638278</v>
      </c>
      <c r="M98" s="25">
        <v>93</v>
      </c>
      <c r="O98" s="24">
        <f t="shared" si="11"/>
        <v>-4.1597740947250328</v>
      </c>
      <c r="P98" s="24">
        <f t="shared" si="12"/>
        <v>0.14870126987116539</v>
      </c>
    </row>
    <row r="99" spans="1:16" x14ac:dyDescent="0.2">
      <c r="A99" s="2" t="s">
        <v>97</v>
      </c>
      <c r="B99" s="4">
        <v>469.9</v>
      </c>
      <c r="C99" s="4">
        <v>467.2</v>
      </c>
      <c r="D99">
        <f t="shared" si="9"/>
        <v>470.32500000000005</v>
      </c>
      <c r="E99" s="9">
        <f t="shared" si="7"/>
        <v>1.0057791095890412</v>
      </c>
      <c r="F99" s="20">
        <f t="shared" si="10"/>
        <v>470.55999999999995</v>
      </c>
      <c r="G99" s="23">
        <f t="shared" si="8"/>
        <v>490.48603649728909</v>
      </c>
      <c r="M99" s="25">
        <v>94</v>
      </c>
      <c r="O99" s="24">
        <f t="shared" si="11"/>
        <v>-4.0625084129992883</v>
      </c>
      <c r="P99" s="24">
        <f t="shared" si="12"/>
        <v>9.7265681725744457E-2</v>
      </c>
    </row>
    <row r="100" spans="1:16" x14ac:dyDescent="0.2">
      <c r="A100" s="2" t="s">
        <v>98</v>
      </c>
      <c r="B100" s="4">
        <v>471.4</v>
      </c>
      <c r="C100" s="4">
        <v>475</v>
      </c>
      <c r="D100">
        <f t="shared" si="9"/>
        <v>473.07499999999999</v>
      </c>
      <c r="E100" s="9">
        <f t="shared" si="7"/>
        <v>0.99242105263157887</v>
      </c>
      <c r="F100" s="20">
        <f t="shared" si="10"/>
        <v>473.28000000000003</v>
      </c>
      <c r="G100" s="23">
        <f t="shared" si="8"/>
        <v>492.35342923508523</v>
      </c>
      <c r="M100" s="25">
        <v>95</v>
      </c>
      <c r="O100" s="24">
        <f t="shared" si="11"/>
        <v>-3.8739304131013119</v>
      </c>
      <c r="P100" s="24">
        <f t="shared" si="12"/>
        <v>0.18857799989797641</v>
      </c>
    </row>
    <row r="101" spans="1:16" x14ac:dyDescent="0.2">
      <c r="A101" s="2" t="s">
        <v>99</v>
      </c>
      <c r="B101" s="4">
        <v>488.8</v>
      </c>
      <c r="C101" s="4">
        <v>476.7</v>
      </c>
      <c r="D101">
        <f t="shared" si="9"/>
        <v>476.56249999999994</v>
      </c>
      <c r="E101" s="9">
        <f t="shared" si="7"/>
        <v>1.0253828403608141</v>
      </c>
      <c r="F101" s="20">
        <f t="shared" si="10"/>
        <v>476.21999999999997</v>
      </c>
      <c r="G101" s="23">
        <f t="shared" si="8"/>
        <v>494.22793156495476</v>
      </c>
      <c r="M101" s="25">
        <v>96</v>
      </c>
      <c r="O101" s="24">
        <f t="shared" si="11"/>
        <v>-3.643649096871826</v>
      </c>
      <c r="P101" s="24">
        <f t="shared" si="12"/>
        <v>0.23028131622948589</v>
      </c>
    </row>
    <row r="102" spans="1:16" x14ac:dyDescent="0.2">
      <c r="A102" s="2" t="s">
        <v>100</v>
      </c>
      <c r="B102" s="4">
        <v>468</v>
      </c>
      <c r="C102" s="4">
        <v>480</v>
      </c>
      <c r="D102">
        <f t="shared" si="9"/>
        <v>479.63749999999999</v>
      </c>
      <c r="E102" s="9">
        <f t="shared" si="7"/>
        <v>0.97499999999999998</v>
      </c>
      <c r="F102" s="20">
        <f t="shared" si="10"/>
        <v>479.52</v>
      </c>
      <c r="G102" s="23">
        <f t="shared" si="8"/>
        <v>496.10957055474381</v>
      </c>
      <c r="M102" s="25">
        <v>97</v>
      </c>
      <c r="O102" s="24">
        <f t="shared" si="11"/>
        <v>-3.3439327800496965</v>
      </c>
      <c r="P102" s="24">
        <f t="shared" si="12"/>
        <v>0.29971631682212951</v>
      </c>
    </row>
    <row r="103" spans="1:16" x14ac:dyDescent="0.2">
      <c r="A103" s="2" t="s">
        <v>101</v>
      </c>
      <c r="B103" s="4">
        <v>486.2</v>
      </c>
      <c r="C103" s="4">
        <v>482.2</v>
      </c>
      <c r="D103">
        <f t="shared" si="9"/>
        <v>481.66249999999997</v>
      </c>
      <c r="E103" s="9">
        <f t="shared" si="7"/>
        <v>1.0082953131480714</v>
      </c>
      <c r="F103" s="20">
        <f t="shared" si="10"/>
        <v>481.48</v>
      </c>
      <c r="G103" s="23">
        <f t="shared" si="8"/>
        <v>497.99837337535212</v>
      </c>
      <c r="M103" s="25">
        <v>98</v>
      </c>
      <c r="O103" s="24">
        <f t="shared" si="11"/>
        <v>-3.3169532790625844</v>
      </c>
      <c r="P103" s="24">
        <f t="shared" si="12"/>
        <v>2.6979500987112104E-2</v>
      </c>
    </row>
    <row r="104" spans="1:16" x14ac:dyDescent="0.2">
      <c r="A104" s="2" t="s">
        <v>102</v>
      </c>
      <c r="B104" s="4">
        <v>479.7</v>
      </c>
      <c r="C104" s="4">
        <v>483.7</v>
      </c>
      <c r="D104">
        <f t="shared" si="9"/>
        <v>483.36250000000001</v>
      </c>
      <c r="E104" s="9">
        <f t="shared" si="7"/>
        <v>0.99173041141203222</v>
      </c>
      <c r="F104" s="20">
        <f t="shared" si="10"/>
        <v>483.6</v>
      </c>
      <c r="G104" s="23">
        <f t="shared" si="8"/>
        <v>499.89436730112533</v>
      </c>
      <c r="M104" s="25">
        <v>99</v>
      </c>
      <c r="O104" s="24">
        <f t="shared" si="11"/>
        <v>-3.259562092907109</v>
      </c>
      <c r="P104" s="24">
        <f t="shared" si="12"/>
        <v>5.7391186155475449E-2</v>
      </c>
    </row>
    <row r="105" spans="1:16" x14ac:dyDescent="0.2">
      <c r="A105" s="2" t="s">
        <v>103</v>
      </c>
      <c r="B105" s="4">
        <v>496.7</v>
      </c>
      <c r="C105" s="4">
        <v>484.8</v>
      </c>
      <c r="D105">
        <f t="shared" si="9"/>
        <v>485.90000000000003</v>
      </c>
      <c r="E105" s="9">
        <f t="shared" si="7"/>
        <v>1.0245462046204621</v>
      </c>
      <c r="F105" s="20">
        <f t="shared" si="10"/>
        <v>486.41999999999996</v>
      </c>
      <c r="G105" s="23">
        <f t="shared" si="8"/>
        <v>501.7975797102485</v>
      </c>
      <c r="M105" s="25">
        <v>100</v>
      </c>
      <c r="O105" s="24">
        <f t="shared" si="11"/>
        <v>-3.0644985811067449</v>
      </c>
      <c r="P105" s="24">
        <f t="shared" si="12"/>
        <v>0.19506351180036408</v>
      </c>
    </row>
    <row r="106" spans="1:16" x14ac:dyDescent="0.2">
      <c r="A106" s="2" t="s">
        <v>104</v>
      </c>
      <c r="B106" s="4">
        <v>473.7</v>
      </c>
      <c r="C106" s="4">
        <v>487.3</v>
      </c>
      <c r="D106">
        <f t="shared" si="9"/>
        <v>489.125</v>
      </c>
      <c r="E106" s="9">
        <f t="shared" si="7"/>
        <v>0.97209111430330386</v>
      </c>
      <c r="F106" s="20">
        <f t="shared" si="10"/>
        <v>489.1</v>
      </c>
      <c r="G106" s="23">
        <f t="shared" si="8"/>
        <v>503.70803808514205</v>
      </c>
      <c r="M106" s="25">
        <v>101</v>
      </c>
      <c r="O106" s="24">
        <f t="shared" si="11"/>
        <v>-2.9001002526532704</v>
      </c>
      <c r="P106" s="24">
        <f t="shared" si="12"/>
        <v>0.16439832845347446</v>
      </c>
    </row>
    <row r="107" spans="1:16" x14ac:dyDescent="0.2">
      <c r="A107" s="2" t="s">
        <v>105</v>
      </c>
      <c r="B107" s="4">
        <v>500.8</v>
      </c>
      <c r="C107" s="4">
        <v>494.1</v>
      </c>
      <c r="D107">
        <f t="shared" si="9"/>
        <v>492.38749999999999</v>
      </c>
      <c r="E107" s="9">
        <f t="shared" si="7"/>
        <v>1.0135600080955272</v>
      </c>
      <c r="F107" s="20">
        <f t="shared" si="10"/>
        <v>492.36</v>
      </c>
      <c r="G107" s="23">
        <f t="shared" si="8"/>
        <v>505.62577001285808</v>
      </c>
      <c r="M107" s="25">
        <v>102</v>
      </c>
      <c r="O107" s="24">
        <f t="shared" si="11"/>
        <v>-2.6236340787220369</v>
      </c>
      <c r="P107" s="24">
        <f t="shared" si="12"/>
        <v>0.27646617393123352</v>
      </c>
    </row>
    <row r="108" spans="1:16" x14ac:dyDescent="0.2">
      <c r="A108" s="2" t="s">
        <v>106</v>
      </c>
      <c r="B108" s="4">
        <v>490.9</v>
      </c>
      <c r="C108" s="4">
        <v>495.6</v>
      </c>
      <c r="D108">
        <f t="shared" si="9"/>
        <v>497.52500000000003</v>
      </c>
      <c r="E108" s="9">
        <f t="shared" si="7"/>
        <v>0.99051654560129132</v>
      </c>
      <c r="F108" s="20">
        <f t="shared" si="10"/>
        <v>497.73999999999995</v>
      </c>
      <c r="G108" s="23">
        <f t="shared" si="8"/>
        <v>507.55080318547891</v>
      </c>
      <c r="M108" s="25">
        <v>103</v>
      </c>
      <c r="O108" s="24">
        <f t="shared" si="11"/>
        <v>-1.9329696897147253</v>
      </c>
      <c r="P108" s="24">
        <f t="shared" si="12"/>
        <v>0.69066438900731164</v>
      </c>
    </row>
    <row r="109" spans="1:16" x14ac:dyDescent="0.2">
      <c r="A109" s="2" t="s">
        <v>107</v>
      </c>
      <c r="B109" s="4">
        <v>511.6</v>
      </c>
      <c r="C109" s="4">
        <v>500</v>
      </c>
      <c r="D109">
        <f t="shared" si="9"/>
        <v>501.97500000000002</v>
      </c>
      <c r="E109" s="9">
        <f t="shared" si="7"/>
        <v>1.0232000000000001</v>
      </c>
      <c r="F109" s="20">
        <f t="shared" si="10"/>
        <v>501.21999999999997</v>
      </c>
      <c r="G109" s="23">
        <f t="shared" si="8"/>
        <v>509.48316540051701</v>
      </c>
      <c r="M109" s="25">
        <v>104</v>
      </c>
      <c r="O109" s="24">
        <f t="shared" si="11"/>
        <v>-1.6218721170151218</v>
      </c>
      <c r="P109" s="24">
        <f t="shared" si="12"/>
        <v>0.31109757269960348</v>
      </c>
    </row>
    <row r="110" spans="1:16" x14ac:dyDescent="0.2">
      <c r="A110" s="2" t="s">
        <v>108</v>
      </c>
      <c r="B110" s="4">
        <v>499.9</v>
      </c>
      <c r="C110" s="4">
        <v>511.7</v>
      </c>
      <c r="D110">
        <f t="shared" si="9"/>
        <v>503.7</v>
      </c>
      <c r="E110" s="9">
        <f t="shared" si="7"/>
        <v>0.97693961305452415</v>
      </c>
      <c r="F110" s="20">
        <f t="shared" si="10"/>
        <v>502.5</v>
      </c>
      <c r="G110" s="23">
        <f t="shared" si="8"/>
        <v>511.42288456131627</v>
      </c>
      <c r="M110" s="25">
        <v>105</v>
      </c>
      <c r="O110" s="24">
        <f t="shared" si="11"/>
        <v>-1.7447174990947167</v>
      </c>
      <c r="P110" s="24">
        <f t="shared" si="12"/>
        <v>-0.12284538207959494</v>
      </c>
    </row>
    <row r="111" spans="1:16" x14ac:dyDescent="0.2">
      <c r="A111" s="2" t="s">
        <v>109</v>
      </c>
      <c r="B111" s="4">
        <v>510.2</v>
      </c>
      <c r="C111" s="4">
        <v>504.7</v>
      </c>
      <c r="D111">
        <f t="shared" si="9"/>
        <v>504.85</v>
      </c>
      <c r="E111" s="9">
        <f t="shared" si="7"/>
        <v>1.0108975629086585</v>
      </c>
      <c r="F111" s="20">
        <f t="shared" si="10"/>
        <v>504.36</v>
      </c>
      <c r="G111" s="23">
        <f t="shared" si="8"/>
        <v>513.36998867745524</v>
      </c>
      <c r="M111" s="25">
        <v>106</v>
      </c>
      <c r="O111" s="24">
        <f t="shared" si="11"/>
        <v>-1.7550672762673081</v>
      </c>
      <c r="P111" s="24">
        <f t="shared" si="12"/>
        <v>-1.0349777172591335E-2</v>
      </c>
    </row>
    <row r="112" spans="1:16" x14ac:dyDescent="0.2">
      <c r="A112" s="2" t="s">
        <v>110</v>
      </c>
      <c r="B112" s="4">
        <v>495.3</v>
      </c>
      <c r="C112" s="4">
        <v>500.5</v>
      </c>
      <c r="D112">
        <f t="shared" si="9"/>
        <v>504.78749999999997</v>
      </c>
      <c r="E112" s="9">
        <f t="shared" si="7"/>
        <v>0.98961038961038961</v>
      </c>
      <c r="F112" s="20">
        <f t="shared" si="10"/>
        <v>506.18</v>
      </c>
      <c r="G112" s="23">
        <f t="shared" si="8"/>
        <v>515.32450586515108</v>
      </c>
      <c r="M112" s="25">
        <v>107</v>
      </c>
      <c r="O112" s="24">
        <f t="shared" si="11"/>
        <v>-1.7745140704688245</v>
      </c>
      <c r="P112" s="24">
        <f t="shared" si="12"/>
        <v>-1.9446794201516404E-2</v>
      </c>
    </row>
    <row r="113" spans="1:114" x14ac:dyDescent="0.2">
      <c r="A113" s="2" t="s">
        <v>111</v>
      </c>
      <c r="B113" s="4">
        <v>516.4</v>
      </c>
      <c r="C113" s="4">
        <v>504.9</v>
      </c>
      <c r="D113">
        <f t="shared" si="9"/>
        <v>505.27500000000003</v>
      </c>
      <c r="E113" s="9">
        <f t="shared" si="7"/>
        <v>1.0227767874826699</v>
      </c>
      <c r="F113" s="20">
        <f t="shared" si="10"/>
        <v>506.05999999999995</v>
      </c>
      <c r="G113" s="23">
        <f t="shared" si="8"/>
        <v>517.28646434766597</v>
      </c>
      <c r="M113" s="25">
        <v>108</v>
      </c>
      <c r="O113" s="24">
        <f t="shared" si="11"/>
        <v>-2.1702606044067596</v>
      </c>
      <c r="P113" s="24">
        <f t="shared" si="12"/>
        <v>-0.39574653393793513</v>
      </c>
    </row>
    <row r="114" spans="1:114" x14ac:dyDescent="0.2">
      <c r="A114" s="2" t="s">
        <v>112</v>
      </c>
      <c r="B114" s="4">
        <v>494.6</v>
      </c>
      <c r="C114" s="4">
        <v>509.1</v>
      </c>
      <c r="D114">
        <f t="shared" si="9"/>
        <v>508.1</v>
      </c>
      <c r="E114" s="9">
        <f t="shared" si="7"/>
        <v>0.97151836574346884</v>
      </c>
      <c r="F114" s="20">
        <f t="shared" si="10"/>
        <v>507.87999999999994</v>
      </c>
      <c r="G114" s="23">
        <f t="shared" si="8"/>
        <v>519.25589245571439</v>
      </c>
      <c r="M114" s="25">
        <v>109</v>
      </c>
      <c r="O114" s="24">
        <f t="shared" si="11"/>
        <v>-2.1908066178920937</v>
      </c>
      <c r="P114" s="24">
        <f t="shared" si="12"/>
        <v>-2.0546013485334136E-2</v>
      </c>
    </row>
    <row r="115" spans="1:114" x14ac:dyDescent="0.2">
      <c r="A115" s="2" t="s">
        <v>113</v>
      </c>
      <c r="B115" s="4">
        <v>519.4</v>
      </c>
      <c r="C115" s="4">
        <v>511.1</v>
      </c>
      <c r="D115">
        <f t="shared" si="9"/>
        <v>511.36249999999995</v>
      </c>
      <c r="E115" s="9">
        <f t="shared" si="7"/>
        <v>1.0162394834670319</v>
      </c>
      <c r="F115" s="20">
        <f t="shared" si="10"/>
        <v>511.35999999999996</v>
      </c>
      <c r="G115" s="23">
        <f t="shared" si="8"/>
        <v>521.23281862787269</v>
      </c>
      <c r="M115" s="25">
        <v>110</v>
      </c>
      <c r="O115" s="24">
        <f t="shared" si="11"/>
        <v>-1.8941283578157275</v>
      </c>
      <c r="P115" s="24">
        <f t="shared" si="12"/>
        <v>0.29667826007636622</v>
      </c>
    </row>
    <row r="116" spans="1:114" x14ac:dyDescent="0.2">
      <c r="A116" s="2" t="s">
        <v>114</v>
      </c>
      <c r="B116" s="4">
        <v>508.7</v>
      </c>
      <c r="C116" s="4">
        <v>513.79999999999995</v>
      </c>
      <c r="D116">
        <f t="shared" si="9"/>
        <v>514.51250000000005</v>
      </c>
      <c r="E116" s="9">
        <f t="shared" si="7"/>
        <v>0.99007395873880899</v>
      </c>
      <c r="F116" s="20">
        <f t="shared" si="10"/>
        <v>514.29999999999995</v>
      </c>
      <c r="G116" s="23">
        <f t="shared" si="8"/>
        <v>523.21727141098893</v>
      </c>
      <c r="M116" s="25">
        <v>111</v>
      </c>
      <c r="O116" s="24">
        <f t="shared" si="11"/>
        <v>-1.7043151857241368</v>
      </c>
      <c r="P116" s="24">
        <f t="shared" si="12"/>
        <v>0.18981317209159076</v>
      </c>
    </row>
    <row r="117" spans="1:114" x14ac:dyDescent="0.2">
      <c r="A117" s="2" t="s">
        <v>115</v>
      </c>
      <c r="B117" s="4">
        <v>529.1</v>
      </c>
      <c r="C117" s="4">
        <v>517.9</v>
      </c>
      <c r="D117">
        <f t="shared" si="9"/>
        <v>517.48749999999995</v>
      </c>
      <c r="E117" s="9">
        <f t="shared" si="7"/>
        <v>1.0216257964858082</v>
      </c>
      <c r="F117" s="20">
        <f t="shared" si="10"/>
        <v>517.29999999999995</v>
      </c>
      <c r="G117" s="23">
        <f t="shared" si="8"/>
        <v>525.20927946059578</v>
      </c>
      <c r="M117" s="25">
        <v>112</v>
      </c>
      <c r="O117" s="24">
        <f t="shared" si="11"/>
        <v>-1.5059291162408339</v>
      </c>
      <c r="P117" s="24">
        <f t="shared" si="12"/>
        <v>0.19838606948330284</v>
      </c>
    </row>
    <row r="118" spans="1:114" x14ac:dyDescent="0.2">
      <c r="A118" s="2" t="s">
        <v>116</v>
      </c>
      <c r="B118" s="4">
        <v>507.1</v>
      </c>
      <c r="C118" s="4">
        <v>519.6</v>
      </c>
      <c r="D118" s="8"/>
      <c r="E118" s="9">
        <f t="shared" si="7"/>
        <v>0.9759430331023865</v>
      </c>
      <c r="F118" s="8"/>
      <c r="G118" s="23">
        <f t="shared" si="8"/>
        <v>527.20887154132424</v>
      </c>
      <c r="M118" s="25">
        <v>113</v>
      </c>
      <c r="O118" s="8"/>
    </row>
    <row r="119" spans="1:114" x14ac:dyDescent="0.2">
      <c r="A119" s="2" t="s">
        <v>117</v>
      </c>
      <c r="B119" s="4">
        <v>530.70000000000005</v>
      </c>
      <c r="C119" s="4">
        <v>524.1</v>
      </c>
      <c r="D119" s="8"/>
      <c r="E119" s="9">
        <f t="shared" si="7"/>
        <v>1.0125930165998855</v>
      </c>
      <c r="F119" s="8"/>
      <c r="G119" s="23">
        <f t="shared" si="8"/>
        <v>529.21607652731859</v>
      </c>
      <c r="M119" s="25">
        <v>114</v>
      </c>
      <c r="O119" s="8"/>
    </row>
    <row r="121" spans="1:114" x14ac:dyDescent="0.2">
      <c r="A121" t="s">
        <v>4</v>
      </c>
      <c r="B121" s="4" t="s">
        <v>5</v>
      </c>
      <c r="C121" s="4" t="s">
        <v>6</v>
      </c>
      <c r="D121" t="s">
        <v>7</v>
      </c>
      <c r="E121" t="s">
        <v>8</v>
      </c>
      <c r="F121" t="s">
        <v>9</v>
      </c>
      <c r="G121" t="s">
        <v>10</v>
      </c>
      <c r="H121" t="s">
        <v>11</v>
      </c>
      <c r="I121" t="s">
        <v>12</v>
      </c>
      <c r="J121" t="s">
        <v>13</v>
      </c>
      <c r="K121" t="s">
        <v>14</v>
      </c>
      <c r="L121" t="s">
        <v>15</v>
      </c>
      <c r="M121" t="s">
        <v>16</v>
      </c>
      <c r="N121" t="s">
        <v>17</v>
      </c>
      <c r="O121" t="s">
        <v>18</v>
      </c>
      <c r="P121" t="s">
        <v>19</v>
      </c>
      <c r="Q121" t="s">
        <v>20</v>
      </c>
      <c r="R121" t="s">
        <v>21</v>
      </c>
      <c r="S121" t="s">
        <v>22</v>
      </c>
      <c r="T121" t="s">
        <v>23</v>
      </c>
      <c r="U121" t="s">
        <v>24</v>
      </c>
      <c r="V121" t="s">
        <v>25</v>
      </c>
      <c r="W121" t="s">
        <v>26</v>
      </c>
      <c r="X121" t="s">
        <v>27</v>
      </c>
      <c r="Y121" t="s">
        <v>28</v>
      </c>
      <c r="Z121" t="s">
        <v>29</v>
      </c>
      <c r="AA121" t="s">
        <v>30</v>
      </c>
      <c r="AB121" t="s">
        <v>31</v>
      </c>
      <c r="AC121" t="s">
        <v>32</v>
      </c>
      <c r="AD121" t="s">
        <v>33</v>
      </c>
      <c r="AE121" t="s">
        <v>34</v>
      </c>
      <c r="AF121" t="s">
        <v>35</v>
      </c>
      <c r="AG121" t="s">
        <v>36</v>
      </c>
      <c r="AH121" t="s">
        <v>37</v>
      </c>
      <c r="AI121" t="s">
        <v>38</v>
      </c>
      <c r="AJ121" t="s">
        <v>39</v>
      </c>
      <c r="AK121" t="s">
        <v>40</v>
      </c>
      <c r="AL121" t="s">
        <v>41</v>
      </c>
      <c r="AM121" t="s">
        <v>42</v>
      </c>
      <c r="AN121" t="s">
        <v>43</v>
      </c>
      <c r="AO121" t="s">
        <v>44</v>
      </c>
      <c r="AP121" t="s">
        <v>45</v>
      </c>
      <c r="AQ121" t="s">
        <v>46</v>
      </c>
      <c r="AR121" t="s">
        <v>47</v>
      </c>
      <c r="AS121" t="s">
        <v>48</v>
      </c>
      <c r="AT121" t="s">
        <v>49</v>
      </c>
      <c r="AU121" t="s">
        <v>50</v>
      </c>
      <c r="AV121" t="s">
        <v>51</v>
      </c>
      <c r="AW121" t="s">
        <v>52</v>
      </c>
      <c r="AX121" t="s">
        <v>53</v>
      </c>
      <c r="AY121" t="s">
        <v>54</v>
      </c>
      <c r="AZ121" t="s">
        <v>55</v>
      </c>
      <c r="BA121" t="s">
        <v>56</v>
      </c>
      <c r="BB121" t="s">
        <v>57</v>
      </c>
      <c r="BC121" t="s">
        <v>58</v>
      </c>
      <c r="BD121" t="s">
        <v>59</v>
      </c>
      <c r="BE121" t="s">
        <v>60</v>
      </c>
      <c r="BF121" t="s">
        <v>61</v>
      </c>
      <c r="BG121" t="s">
        <v>62</v>
      </c>
      <c r="BH121" t="s">
        <v>63</v>
      </c>
      <c r="BI121" t="s">
        <v>64</v>
      </c>
      <c r="BJ121" t="s">
        <v>65</v>
      </c>
      <c r="BK121" t="s">
        <v>66</v>
      </c>
      <c r="BL121" t="s">
        <v>67</v>
      </c>
      <c r="BM121" t="s">
        <v>68</v>
      </c>
      <c r="BN121" t="s">
        <v>69</v>
      </c>
      <c r="BO121" t="s">
        <v>70</v>
      </c>
      <c r="BP121" t="s">
        <v>71</v>
      </c>
      <c r="BQ121" t="s">
        <v>72</v>
      </c>
      <c r="BR121" t="s">
        <v>73</v>
      </c>
      <c r="BS121" t="s">
        <v>74</v>
      </c>
      <c r="BT121" t="s">
        <v>75</v>
      </c>
      <c r="BU121" t="s">
        <v>76</v>
      </c>
      <c r="BV121" t="s">
        <v>77</v>
      </c>
      <c r="BW121" t="s">
        <v>78</v>
      </c>
      <c r="BX121" t="s">
        <v>79</v>
      </c>
      <c r="BY121" t="s">
        <v>80</v>
      </c>
      <c r="BZ121" t="s">
        <v>81</v>
      </c>
      <c r="CA121" t="s">
        <v>82</v>
      </c>
      <c r="CB121" t="s">
        <v>83</v>
      </c>
      <c r="CC121" t="s">
        <v>84</v>
      </c>
      <c r="CD121" t="s">
        <v>85</v>
      </c>
      <c r="CE121" t="s">
        <v>86</v>
      </c>
      <c r="CF121" t="s">
        <v>87</v>
      </c>
      <c r="CG121" t="s">
        <v>88</v>
      </c>
      <c r="CH121" t="s">
        <v>89</v>
      </c>
      <c r="CI121" t="s">
        <v>90</v>
      </c>
      <c r="CJ121" t="s">
        <v>91</v>
      </c>
      <c r="CK121" t="s">
        <v>92</v>
      </c>
      <c r="CL121" t="s">
        <v>93</v>
      </c>
      <c r="CM121" t="s">
        <v>94</v>
      </c>
      <c r="CN121" t="s">
        <v>95</v>
      </c>
      <c r="CO121" t="s">
        <v>96</v>
      </c>
      <c r="CP121" t="s">
        <v>97</v>
      </c>
      <c r="CQ121" t="s">
        <v>98</v>
      </c>
      <c r="CR121" t="s">
        <v>99</v>
      </c>
      <c r="CS121" t="s">
        <v>100</v>
      </c>
      <c r="CT121" t="s">
        <v>101</v>
      </c>
      <c r="CU121" t="s">
        <v>102</v>
      </c>
      <c r="CV121" t="s">
        <v>103</v>
      </c>
      <c r="CW121" t="s">
        <v>104</v>
      </c>
      <c r="CX121" t="s">
        <v>105</v>
      </c>
      <c r="CY121" t="s">
        <v>106</v>
      </c>
      <c r="CZ121" t="s">
        <v>107</v>
      </c>
      <c r="DA121" t="s">
        <v>108</v>
      </c>
      <c r="DB121" t="s">
        <v>109</v>
      </c>
      <c r="DC121" t="s">
        <v>110</v>
      </c>
      <c r="DD121" t="s">
        <v>111</v>
      </c>
      <c r="DE121" t="s">
        <v>112</v>
      </c>
      <c r="DF121" t="s">
        <v>113</v>
      </c>
      <c r="DG121" t="s">
        <v>114</v>
      </c>
      <c r="DH121" t="s">
        <v>115</v>
      </c>
      <c r="DI121" t="s">
        <v>116</v>
      </c>
      <c r="DJ121" t="s">
        <v>117</v>
      </c>
    </row>
    <row r="239" spans="1:1" ht="409.6" x14ac:dyDescent="0.2">
      <c r="A239" s="3" t="s">
        <v>119</v>
      </c>
    </row>
  </sheetData>
  <pageMargins left="0.75" right="0.75" top="0.75" bottom="0.5" header="0.5" footer="0.7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01F71-9C47-F042-B3ED-C351B80853E6}">
  <sheetPr filterMode="1"/>
  <dimension ref="A2:D117"/>
  <sheetViews>
    <sheetView workbookViewId="0">
      <selection activeCell="C7" sqref="C7:C115"/>
    </sheetView>
  </sheetViews>
  <sheetFormatPr baseColWidth="10" defaultRowHeight="15" x14ac:dyDescent="0.2"/>
  <cols>
    <col min="2" max="2" width="16.1640625" customWidth="1"/>
    <col min="3" max="3" width="14.1640625" customWidth="1"/>
  </cols>
  <sheetData>
    <row r="2" spans="1:4" x14ac:dyDescent="0.2">
      <c r="B2" s="5"/>
      <c r="C2" s="5"/>
    </row>
    <row r="3" spans="1:4" x14ac:dyDescent="0.2">
      <c r="A3" s="2"/>
      <c r="B3" s="6"/>
      <c r="C3" t="s">
        <v>122</v>
      </c>
      <c r="D3" s="10"/>
    </row>
    <row r="4" spans="1:4" hidden="1" x14ac:dyDescent="0.2">
      <c r="A4" s="2"/>
      <c r="B4" s="2" t="s">
        <v>4</v>
      </c>
      <c r="C4" s="9">
        <v>0.98560930802204516</v>
      </c>
      <c r="D4" s="10"/>
    </row>
    <row r="5" spans="1:4" hidden="1" x14ac:dyDescent="0.2">
      <c r="A5" s="2"/>
      <c r="B5" s="2" t="s">
        <v>5</v>
      </c>
      <c r="C5" s="9">
        <v>1.0153657037492316</v>
      </c>
    </row>
    <row r="6" spans="1:4" hidden="1" x14ac:dyDescent="0.2">
      <c r="A6" s="2"/>
      <c r="B6" s="2" t="s">
        <v>6</v>
      </c>
      <c r="C6" s="9">
        <v>0.97905918057663133</v>
      </c>
    </row>
    <row r="7" spans="1:4" x14ac:dyDescent="0.2">
      <c r="A7" s="2"/>
      <c r="B7" s="2" t="s">
        <v>7</v>
      </c>
      <c r="C7" s="9">
        <v>1.0199876998769988</v>
      </c>
      <c r="D7" s="10"/>
    </row>
    <row r="8" spans="1:4" hidden="1" x14ac:dyDescent="0.2">
      <c r="A8" s="2"/>
      <c r="B8" s="2" t="s">
        <v>8</v>
      </c>
      <c r="C8" s="9">
        <v>0.99395952884324978</v>
      </c>
      <c r="D8" s="10"/>
    </row>
    <row r="9" spans="1:4" hidden="1" x14ac:dyDescent="0.2">
      <c r="A9" s="2"/>
      <c r="B9" s="2" t="s">
        <v>9</v>
      </c>
      <c r="C9" s="9">
        <v>1.0066848982072318</v>
      </c>
    </row>
    <row r="10" spans="1:4" hidden="1" x14ac:dyDescent="0.2">
      <c r="A10" s="2"/>
      <c r="B10" s="2" t="s">
        <v>10</v>
      </c>
      <c r="C10" s="9">
        <v>0.97687518529498962</v>
      </c>
    </row>
    <row r="11" spans="1:4" x14ac:dyDescent="0.2">
      <c r="A11" s="2"/>
      <c r="B11" s="2" t="s">
        <v>11</v>
      </c>
      <c r="C11" s="9">
        <v>1.0227069017030177</v>
      </c>
    </row>
    <row r="12" spans="1:4" hidden="1" x14ac:dyDescent="0.2">
      <c r="A12" s="2"/>
      <c r="B12" s="2" t="s">
        <v>12</v>
      </c>
      <c r="C12" s="9">
        <v>0.99096385542168675</v>
      </c>
    </row>
    <row r="13" spans="1:4" hidden="1" x14ac:dyDescent="0.2">
      <c r="A13" s="2"/>
      <c r="B13" s="2" t="s">
        <v>13</v>
      </c>
      <c r="C13" s="9">
        <v>1.0127157129881925</v>
      </c>
    </row>
    <row r="14" spans="1:4" hidden="1" x14ac:dyDescent="0.2">
      <c r="A14" s="2"/>
      <c r="B14" s="2" t="s">
        <v>14</v>
      </c>
      <c r="C14" s="9">
        <v>0.96974236069502695</v>
      </c>
    </row>
    <row r="15" spans="1:4" x14ac:dyDescent="0.2">
      <c r="A15" s="2"/>
      <c r="B15" s="2" t="s">
        <v>15</v>
      </c>
      <c r="C15" s="9">
        <v>1.0267777447188338</v>
      </c>
    </row>
    <row r="16" spans="1:4" hidden="1" x14ac:dyDescent="0.2">
      <c r="A16" s="2"/>
      <c r="B16" s="2" t="s">
        <v>16</v>
      </c>
      <c r="C16" s="9">
        <v>0.98429776097702826</v>
      </c>
    </row>
    <row r="17" spans="1:3" hidden="1" x14ac:dyDescent="0.2">
      <c r="A17" s="2"/>
      <c r="B17" s="2" t="s">
        <v>17</v>
      </c>
      <c r="C17" s="9">
        <v>1.017724413950829</v>
      </c>
    </row>
    <row r="18" spans="1:3" hidden="1" x14ac:dyDescent="0.2">
      <c r="A18" s="2"/>
      <c r="B18" s="2" t="s">
        <v>18</v>
      </c>
      <c r="C18" s="9">
        <v>0.97185901080159176</v>
      </c>
    </row>
    <row r="19" spans="1:3" x14ac:dyDescent="0.2">
      <c r="A19" s="2"/>
      <c r="B19" s="2" t="s">
        <v>19</v>
      </c>
      <c r="C19" s="9">
        <v>1.0254332029066517</v>
      </c>
    </row>
    <row r="20" spans="1:3" hidden="1" x14ac:dyDescent="0.2">
      <c r="A20" s="2"/>
      <c r="B20" s="2" t="s">
        <v>20</v>
      </c>
      <c r="C20" s="9">
        <v>0.99085365853658536</v>
      </c>
    </row>
    <row r="21" spans="1:3" hidden="1" x14ac:dyDescent="0.2">
      <c r="A21" s="2"/>
      <c r="B21" s="2" t="s">
        <v>21</v>
      </c>
      <c r="C21" s="9">
        <v>1.009449694274597</v>
      </c>
    </row>
    <row r="22" spans="1:3" hidden="1" x14ac:dyDescent="0.2">
      <c r="A22" s="2"/>
      <c r="B22" s="2" t="s">
        <v>22</v>
      </c>
      <c r="C22" s="9">
        <v>0.97342928314420141</v>
      </c>
    </row>
    <row r="23" spans="1:3" x14ac:dyDescent="0.2">
      <c r="A23" s="2"/>
      <c r="B23" s="2" t="s">
        <v>23</v>
      </c>
      <c r="C23" s="9">
        <v>1.0261060730970046</v>
      </c>
    </row>
    <row r="24" spans="1:3" hidden="1" x14ac:dyDescent="0.2">
      <c r="A24" s="2"/>
      <c r="B24" s="2" t="s">
        <v>24</v>
      </c>
      <c r="C24" s="9">
        <v>0.98901098901098905</v>
      </c>
    </row>
    <row r="25" spans="1:3" hidden="1" x14ac:dyDescent="0.2">
      <c r="A25" s="2"/>
      <c r="B25" s="2" t="s">
        <v>25</v>
      </c>
      <c r="C25" s="9">
        <v>1.0082932049224183</v>
      </c>
    </row>
    <row r="26" spans="1:3" hidden="1" x14ac:dyDescent="0.2">
      <c r="A26" s="2"/>
      <c r="B26" s="2" t="s">
        <v>26</v>
      </c>
      <c r="C26" s="9">
        <v>0.97546012269938653</v>
      </c>
    </row>
    <row r="27" spans="1:3" x14ac:dyDescent="0.2">
      <c r="A27" s="2"/>
      <c r="B27" s="2" t="s">
        <v>27</v>
      </c>
      <c r="C27" s="9">
        <v>1.0269333333333335</v>
      </c>
    </row>
    <row r="28" spans="1:3" hidden="1" x14ac:dyDescent="0.2">
      <c r="A28" s="2"/>
      <c r="B28" s="2" t="s">
        <v>28</v>
      </c>
      <c r="C28" s="9">
        <v>0.97840400316038978</v>
      </c>
    </row>
    <row r="29" spans="1:3" hidden="1" x14ac:dyDescent="0.2">
      <c r="A29" s="2"/>
      <c r="B29" s="2" t="s">
        <v>29</v>
      </c>
      <c r="C29" s="9">
        <v>1.0152731038053326</v>
      </c>
    </row>
    <row r="30" spans="1:3" hidden="1" x14ac:dyDescent="0.2">
      <c r="A30" s="2"/>
      <c r="B30" s="2" t="s">
        <v>30</v>
      </c>
      <c r="C30" s="9">
        <v>0.97689511941848395</v>
      </c>
    </row>
    <row r="31" spans="1:3" x14ac:dyDescent="0.2">
      <c r="A31" s="2"/>
      <c r="B31" s="2" t="s">
        <v>31</v>
      </c>
      <c r="C31" s="9">
        <v>1.0290833549727343</v>
      </c>
    </row>
    <row r="32" spans="1:3" hidden="1" x14ac:dyDescent="0.2">
      <c r="A32" s="2"/>
      <c r="B32" s="2" t="s">
        <v>32</v>
      </c>
      <c r="C32" s="9">
        <v>0.98490662573548227</v>
      </c>
    </row>
    <row r="33" spans="1:3" hidden="1" x14ac:dyDescent="0.2">
      <c r="A33" s="2"/>
      <c r="B33" s="2" t="s">
        <v>33</v>
      </c>
      <c r="C33" s="9">
        <v>1.0038659793814433</v>
      </c>
    </row>
    <row r="34" spans="1:3" hidden="1" x14ac:dyDescent="0.2">
      <c r="A34" s="2"/>
      <c r="B34" s="2" t="s">
        <v>34</v>
      </c>
      <c r="C34" s="9">
        <v>0.9797519615287269</v>
      </c>
    </row>
    <row r="35" spans="1:3" x14ac:dyDescent="0.2">
      <c r="A35" s="2"/>
      <c r="B35" s="2" t="s">
        <v>35</v>
      </c>
      <c r="C35" s="9">
        <v>1.0310292633703331</v>
      </c>
    </row>
    <row r="36" spans="1:3" hidden="1" x14ac:dyDescent="0.2">
      <c r="A36" s="2"/>
      <c r="B36" s="2" t="s">
        <v>36</v>
      </c>
      <c r="C36" s="9">
        <v>0.97775000000000001</v>
      </c>
    </row>
    <row r="37" spans="1:3" hidden="1" x14ac:dyDescent="0.2">
      <c r="A37" s="2"/>
      <c r="B37" s="2" t="s">
        <v>37</v>
      </c>
      <c r="C37" s="9">
        <v>1.0054726368159204</v>
      </c>
    </row>
    <row r="38" spans="1:3" hidden="1" x14ac:dyDescent="0.2">
      <c r="A38" s="2"/>
      <c r="B38" s="2" t="s">
        <v>38</v>
      </c>
      <c r="C38" s="9">
        <v>0.98220024721878862</v>
      </c>
    </row>
    <row r="39" spans="1:3" x14ac:dyDescent="0.2">
      <c r="A39" s="2"/>
      <c r="B39" s="2" t="s">
        <v>39</v>
      </c>
      <c r="C39" s="9">
        <v>1.0336421257922965</v>
      </c>
    </row>
    <row r="40" spans="1:3" hidden="1" x14ac:dyDescent="0.2">
      <c r="A40" s="2"/>
      <c r="B40" s="2" t="s">
        <v>40</v>
      </c>
      <c r="C40" s="9">
        <v>0.98020280057943021</v>
      </c>
    </row>
    <row r="41" spans="1:3" hidden="1" x14ac:dyDescent="0.2">
      <c r="A41" s="2"/>
      <c r="B41" s="2" t="s">
        <v>41</v>
      </c>
      <c r="C41" s="9">
        <v>0.99976127954165683</v>
      </c>
    </row>
    <row r="42" spans="1:3" hidden="1" x14ac:dyDescent="0.2">
      <c r="A42" s="2"/>
      <c r="B42" s="2" t="s">
        <v>42</v>
      </c>
      <c r="C42" s="9">
        <v>0.9838095238095238</v>
      </c>
    </row>
    <row r="43" spans="1:3" x14ac:dyDescent="0.2">
      <c r="A43" s="2"/>
      <c r="B43" s="2" t="s">
        <v>43</v>
      </c>
      <c r="C43" s="9">
        <v>1.0358406036312191</v>
      </c>
    </row>
    <row r="44" spans="1:3" hidden="1" x14ac:dyDescent="0.2">
      <c r="A44" s="2"/>
      <c r="B44" s="2" t="s">
        <v>44</v>
      </c>
      <c r="C44" s="9">
        <v>0.97949940405244329</v>
      </c>
    </row>
    <row r="45" spans="1:3" hidden="1" x14ac:dyDescent="0.2">
      <c r="A45" s="2"/>
      <c r="B45" s="2" t="s">
        <v>45</v>
      </c>
      <c r="C45" s="9">
        <v>0.9997628083491461</v>
      </c>
    </row>
    <row r="46" spans="1:3" hidden="1" x14ac:dyDescent="0.2">
      <c r="A46" s="2"/>
      <c r="B46" s="2" t="s">
        <v>46</v>
      </c>
      <c r="C46" s="9">
        <v>0.98401504466384593</v>
      </c>
    </row>
    <row r="47" spans="1:3" x14ac:dyDescent="0.2">
      <c r="A47" s="2"/>
      <c r="B47" s="2" t="s">
        <v>47</v>
      </c>
      <c r="C47" s="9">
        <v>1.0367491166077738</v>
      </c>
    </row>
    <row r="48" spans="1:3" hidden="1" x14ac:dyDescent="0.2">
      <c r="A48" s="2"/>
      <c r="B48" s="2" t="s">
        <v>48</v>
      </c>
      <c r="C48" s="9">
        <v>0.96936852026390197</v>
      </c>
    </row>
    <row r="49" spans="1:3" hidden="1" x14ac:dyDescent="0.2">
      <c r="A49" s="2"/>
      <c r="B49" s="2" t="s">
        <v>49</v>
      </c>
      <c r="C49" s="9">
        <v>1.0103700212114071</v>
      </c>
    </row>
    <row r="50" spans="1:3" hidden="1" x14ac:dyDescent="0.2">
      <c r="A50" s="2"/>
      <c r="B50" s="2" t="s">
        <v>50</v>
      </c>
      <c r="C50" s="9">
        <v>0.9856740253640206</v>
      </c>
    </row>
    <row r="51" spans="1:3" x14ac:dyDescent="0.2">
      <c r="A51" s="2"/>
      <c r="B51" s="2" t="s">
        <v>51</v>
      </c>
      <c r="C51" s="9">
        <v>1.034637134778511</v>
      </c>
    </row>
    <row r="52" spans="1:3" hidden="1" x14ac:dyDescent="0.2">
      <c r="A52" s="2"/>
      <c r="B52" s="2" t="s">
        <v>52</v>
      </c>
      <c r="C52" s="9">
        <v>0.97562690414811348</v>
      </c>
    </row>
    <row r="53" spans="1:3" hidden="1" x14ac:dyDescent="0.2">
      <c r="A53" s="2"/>
      <c r="B53" s="2" t="s">
        <v>53</v>
      </c>
      <c r="C53" s="9">
        <v>1.0030754672344453</v>
      </c>
    </row>
    <row r="54" spans="1:3" hidden="1" x14ac:dyDescent="0.2">
      <c r="A54" s="2"/>
      <c r="B54" s="2" t="s">
        <v>54</v>
      </c>
      <c r="C54" s="9">
        <v>0.98655977363829273</v>
      </c>
    </row>
    <row r="55" spans="1:3" x14ac:dyDescent="0.2">
      <c r="A55" s="2"/>
      <c r="B55" s="2" t="s">
        <v>55</v>
      </c>
      <c r="C55" s="9">
        <v>1.0344907407407407</v>
      </c>
    </row>
    <row r="56" spans="1:3" hidden="1" x14ac:dyDescent="0.2">
      <c r="A56" s="2"/>
      <c r="B56" s="2" t="s">
        <v>56</v>
      </c>
      <c r="C56" s="9">
        <v>0.97535130154342309</v>
      </c>
    </row>
    <row r="57" spans="1:3" hidden="1" x14ac:dyDescent="0.2">
      <c r="A57" s="2"/>
      <c r="B57" s="2" t="s">
        <v>57</v>
      </c>
      <c r="C57" s="9">
        <v>1.0045798030684681</v>
      </c>
    </row>
    <row r="58" spans="1:3" hidden="1" x14ac:dyDescent="0.2">
      <c r="A58" s="2"/>
      <c r="B58" s="2" t="s">
        <v>58</v>
      </c>
      <c r="C58" s="9">
        <v>0.98652044779529369</v>
      </c>
    </row>
    <row r="59" spans="1:3" x14ac:dyDescent="0.2">
      <c r="A59" s="2"/>
      <c r="B59" s="2" t="s">
        <v>59</v>
      </c>
      <c r="C59" s="9">
        <v>1.0329943502824859</v>
      </c>
    </row>
    <row r="60" spans="1:3" hidden="1" x14ac:dyDescent="0.2">
      <c r="A60" s="2"/>
      <c r="B60" s="2" t="s">
        <v>60</v>
      </c>
      <c r="C60" s="9">
        <v>0.96688591517350886</v>
      </c>
    </row>
    <row r="61" spans="1:3" hidden="1" x14ac:dyDescent="0.2">
      <c r="A61" s="2"/>
      <c r="B61" s="2" t="s">
        <v>61</v>
      </c>
      <c r="C61" s="9">
        <v>1.0140155728587319</v>
      </c>
    </row>
    <row r="62" spans="1:3" hidden="1" x14ac:dyDescent="0.2">
      <c r="A62" s="2"/>
      <c r="B62" s="2" t="s">
        <v>62</v>
      </c>
      <c r="C62" s="9">
        <v>0.98644444444444435</v>
      </c>
    </row>
    <row r="63" spans="1:3" x14ac:dyDescent="0.2">
      <c r="A63" s="2"/>
      <c r="B63" s="2" t="s">
        <v>63</v>
      </c>
      <c r="C63" s="9">
        <v>1.0321151716500554</v>
      </c>
    </row>
    <row r="64" spans="1:3" hidden="1" x14ac:dyDescent="0.2">
      <c r="A64" s="2"/>
      <c r="B64" s="2" t="s">
        <v>64</v>
      </c>
      <c r="C64" s="9">
        <v>0.97484689413823267</v>
      </c>
    </row>
    <row r="65" spans="1:3" hidden="1" x14ac:dyDescent="0.2">
      <c r="A65" s="2"/>
      <c r="B65" s="2" t="s">
        <v>65</v>
      </c>
      <c r="C65" s="9">
        <v>1.0050977060322854</v>
      </c>
    </row>
    <row r="66" spans="1:3" hidden="1" x14ac:dyDescent="0.2">
      <c r="A66" s="2"/>
      <c r="B66" s="2" t="s">
        <v>66</v>
      </c>
      <c r="C66" s="9">
        <v>0.98802651272183029</v>
      </c>
    </row>
    <row r="67" spans="1:3" x14ac:dyDescent="0.2">
      <c r="A67" s="2"/>
      <c r="B67" s="2" t="s">
        <v>67</v>
      </c>
      <c r="C67" s="9">
        <v>1.0315180102915953</v>
      </c>
    </row>
    <row r="68" spans="1:3" hidden="1" x14ac:dyDescent="0.2">
      <c r="A68" s="2"/>
      <c r="B68" s="2" t="s">
        <v>68</v>
      </c>
      <c r="C68" s="9">
        <v>0.97457264957264966</v>
      </c>
    </row>
    <row r="69" spans="1:3" hidden="1" x14ac:dyDescent="0.2">
      <c r="A69" s="2"/>
      <c r="B69" s="2" t="s">
        <v>69</v>
      </c>
      <c r="C69" s="9">
        <v>1.0040781283537241</v>
      </c>
    </row>
    <row r="70" spans="1:3" hidden="1" x14ac:dyDescent="0.2">
      <c r="A70" s="2"/>
      <c r="B70" s="2" t="s">
        <v>70</v>
      </c>
      <c r="C70" s="9">
        <v>0.99021692896639735</v>
      </c>
    </row>
    <row r="71" spans="1:3" x14ac:dyDescent="0.2">
      <c r="A71" s="2"/>
      <c r="B71" s="2" t="s">
        <v>71</v>
      </c>
      <c r="C71" s="9">
        <v>1.0305263157894737</v>
      </c>
    </row>
    <row r="72" spans="1:3" hidden="1" x14ac:dyDescent="0.2">
      <c r="A72" s="2"/>
      <c r="B72" s="2" t="s">
        <v>72</v>
      </c>
      <c r="C72" s="9">
        <v>0.9677759056444819</v>
      </c>
    </row>
    <row r="73" spans="1:3" hidden="1" x14ac:dyDescent="0.2">
      <c r="A73" s="2"/>
      <c r="B73" s="2" t="s">
        <v>73</v>
      </c>
      <c r="C73" s="9">
        <v>1.0110544217687076</v>
      </c>
    </row>
    <row r="74" spans="1:3" hidden="1" x14ac:dyDescent="0.2">
      <c r="A74" s="2"/>
      <c r="B74" s="2" t="s">
        <v>74</v>
      </c>
      <c r="C74" s="9">
        <v>0.99144568006843459</v>
      </c>
    </row>
    <row r="75" spans="1:3" x14ac:dyDescent="0.2">
      <c r="A75" s="2"/>
      <c r="B75" s="2" t="s">
        <v>75</v>
      </c>
      <c r="C75" s="9">
        <v>1.0306614104248795</v>
      </c>
    </row>
    <row r="76" spans="1:3" hidden="1" x14ac:dyDescent="0.2">
      <c r="A76" s="2"/>
      <c r="B76" s="2" t="s">
        <v>76</v>
      </c>
      <c r="C76" s="9">
        <v>0.976227504998889</v>
      </c>
    </row>
    <row r="77" spans="1:3" hidden="1" x14ac:dyDescent="0.2">
      <c r="A77" s="2"/>
      <c r="B77" s="2" t="s">
        <v>77</v>
      </c>
      <c r="C77" s="9">
        <v>1.0022655188038061</v>
      </c>
    </row>
    <row r="78" spans="1:3" hidden="1" x14ac:dyDescent="0.2">
      <c r="A78" s="2"/>
      <c r="B78" s="2" t="s">
        <v>78</v>
      </c>
      <c r="C78" s="9">
        <v>0.99232332354933395</v>
      </c>
    </row>
    <row r="79" spans="1:3" x14ac:dyDescent="0.2">
      <c r="A79" s="2"/>
      <c r="B79" s="2" t="s">
        <v>79</v>
      </c>
      <c r="C79" s="9">
        <v>1.0293255131964809</v>
      </c>
    </row>
    <row r="80" spans="1:3" hidden="1" x14ac:dyDescent="0.2">
      <c r="A80" s="2"/>
      <c r="B80" s="2" t="s">
        <v>80</v>
      </c>
      <c r="C80" s="9">
        <v>0.97405502124804288</v>
      </c>
    </row>
    <row r="81" spans="1:3" hidden="1" x14ac:dyDescent="0.2">
      <c r="A81" s="2"/>
      <c r="B81" s="2" t="s">
        <v>81</v>
      </c>
      <c r="C81" s="9">
        <v>1.0053309640159929</v>
      </c>
    </row>
    <row r="82" spans="1:3" hidden="1" x14ac:dyDescent="0.2">
      <c r="A82" s="2"/>
      <c r="B82" s="2" t="s">
        <v>82</v>
      </c>
      <c r="C82" s="9">
        <v>0.99169035643997372</v>
      </c>
    </row>
    <row r="83" spans="1:3" x14ac:dyDescent="0.2">
      <c r="A83" s="2"/>
      <c r="B83" s="2" t="s">
        <v>83</v>
      </c>
      <c r="C83" s="9">
        <v>1.0287091825553363</v>
      </c>
    </row>
    <row r="84" spans="1:3" hidden="1" x14ac:dyDescent="0.2">
      <c r="A84" s="2"/>
      <c r="B84" s="2" t="s">
        <v>84</v>
      </c>
      <c r="C84" s="9">
        <v>0.97725781762519126</v>
      </c>
    </row>
    <row r="85" spans="1:3" hidden="1" x14ac:dyDescent="0.2">
      <c r="A85" s="2"/>
      <c r="B85" s="2" t="s">
        <v>85</v>
      </c>
      <c r="C85" s="9">
        <v>1.0021649707728946</v>
      </c>
    </row>
    <row r="86" spans="1:3" hidden="1" x14ac:dyDescent="0.2">
      <c r="A86" s="2"/>
      <c r="B86" s="2" t="s">
        <v>86</v>
      </c>
      <c r="C86" s="9">
        <v>0.99254549440912077</v>
      </c>
    </row>
    <row r="87" spans="1:3" x14ac:dyDescent="0.2">
      <c r="A87" s="2"/>
      <c r="B87" s="2" t="s">
        <v>87</v>
      </c>
      <c r="C87" s="9">
        <v>1.0278321374211785</v>
      </c>
    </row>
    <row r="88" spans="1:3" hidden="1" x14ac:dyDescent="0.2">
      <c r="A88" s="2"/>
      <c r="B88" s="2" t="s">
        <v>88</v>
      </c>
      <c r="C88" s="9">
        <v>0.97801958650707288</v>
      </c>
    </row>
    <row r="89" spans="1:3" hidden="1" x14ac:dyDescent="0.2">
      <c r="A89" s="2"/>
      <c r="B89" s="2" t="s">
        <v>89</v>
      </c>
      <c r="C89" s="9">
        <v>1.0028267014568384</v>
      </c>
    </row>
    <row r="90" spans="1:3" hidden="1" x14ac:dyDescent="0.2">
      <c r="A90" s="2"/>
      <c r="B90" s="2" t="s">
        <v>90</v>
      </c>
      <c r="C90" s="9">
        <v>0.99217901368672601</v>
      </c>
    </row>
    <row r="91" spans="1:3" x14ac:dyDescent="0.2">
      <c r="A91" s="2"/>
      <c r="B91" s="2" t="s">
        <v>91</v>
      </c>
      <c r="C91" s="9">
        <v>1.0271975630983463</v>
      </c>
    </row>
    <row r="92" spans="1:3" hidden="1" x14ac:dyDescent="0.2">
      <c r="A92" s="2"/>
      <c r="B92" s="2" t="s">
        <v>92</v>
      </c>
      <c r="C92" s="9">
        <v>0.97014279532669834</v>
      </c>
    </row>
    <row r="93" spans="1:3" hidden="1" x14ac:dyDescent="0.2">
      <c r="A93" s="2"/>
      <c r="B93" s="2" t="s">
        <v>93</v>
      </c>
      <c r="C93" s="9">
        <v>1.0110270270270272</v>
      </c>
    </row>
    <row r="94" spans="1:3" hidden="1" x14ac:dyDescent="0.2">
      <c r="A94" s="2"/>
      <c r="B94" s="2" t="s">
        <v>94</v>
      </c>
      <c r="C94" s="9">
        <v>0.99290932531156006</v>
      </c>
    </row>
    <row r="95" spans="1:3" x14ac:dyDescent="0.2">
      <c r="A95" s="2"/>
      <c r="B95" s="2" t="s">
        <v>95</v>
      </c>
      <c r="C95" s="9">
        <v>1.0257289879931388</v>
      </c>
    </row>
    <row r="96" spans="1:3" hidden="1" x14ac:dyDescent="0.2">
      <c r="A96" s="2"/>
      <c r="B96" s="2" t="s">
        <v>96</v>
      </c>
      <c r="C96" s="9">
        <v>0.97625668449197855</v>
      </c>
    </row>
    <row r="97" spans="1:3" hidden="1" x14ac:dyDescent="0.2">
      <c r="A97" s="2"/>
      <c r="B97" s="2" t="s">
        <v>97</v>
      </c>
      <c r="C97" s="9">
        <v>1.0057791095890412</v>
      </c>
    </row>
    <row r="98" spans="1:3" hidden="1" x14ac:dyDescent="0.2">
      <c r="A98" s="2"/>
      <c r="B98" s="2" t="s">
        <v>98</v>
      </c>
      <c r="C98" s="9">
        <v>0.99242105263157887</v>
      </c>
    </row>
    <row r="99" spans="1:3" x14ac:dyDescent="0.2">
      <c r="A99" s="2"/>
      <c r="B99" s="2" t="s">
        <v>99</v>
      </c>
      <c r="C99" s="9">
        <v>1.0253828403608141</v>
      </c>
    </row>
    <row r="100" spans="1:3" hidden="1" x14ac:dyDescent="0.2">
      <c r="A100" s="2"/>
      <c r="B100" s="2" t="s">
        <v>100</v>
      </c>
      <c r="C100" s="9">
        <v>0.97499999999999998</v>
      </c>
    </row>
    <row r="101" spans="1:3" hidden="1" x14ac:dyDescent="0.2">
      <c r="A101" s="2"/>
      <c r="B101" s="2" t="s">
        <v>101</v>
      </c>
      <c r="C101" s="9">
        <v>1.0082953131480714</v>
      </c>
    </row>
    <row r="102" spans="1:3" hidden="1" x14ac:dyDescent="0.2">
      <c r="A102" s="2"/>
      <c r="B102" s="2" t="s">
        <v>102</v>
      </c>
      <c r="C102" s="9">
        <v>0.99173041141203222</v>
      </c>
    </row>
    <row r="103" spans="1:3" x14ac:dyDescent="0.2">
      <c r="A103" s="2"/>
      <c r="B103" s="2" t="s">
        <v>103</v>
      </c>
      <c r="C103" s="9">
        <v>1.0245462046204621</v>
      </c>
    </row>
    <row r="104" spans="1:3" hidden="1" x14ac:dyDescent="0.2">
      <c r="A104" s="2"/>
      <c r="B104" s="2" t="s">
        <v>104</v>
      </c>
      <c r="C104" s="9">
        <v>0.97209111430330386</v>
      </c>
    </row>
    <row r="105" spans="1:3" hidden="1" x14ac:dyDescent="0.2">
      <c r="A105" s="2"/>
      <c r="B105" s="2" t="s">
        <v>105</v>
      </c>
      <c r="C105" s="9">
        <v>1.0135600080955272</v>
      </c>
    </row>
    <row r="106" spans="1:3" hidden="1" x14ac:dyDescent="0.2">
      <c r="A106" s="2"/>
      <c r="B106" s="2" t="s">
        <v>106</v>
      </c>
      <c r="C106" s="9">
        <v>0.99051654560129132</v>
      </c>
    </row>
    <row r="107" spans="1:3" x14ac:dyDescent="0.2">
      <c r="A107" s="2"/>
      <c r="B107" s="2" t="s">
        <v>107</v>
      </c>
      <c r="C107" s="9">
        <v>1.0232000000000001</v>
      </c>
    </row>
    <row r="108" spans="1:3" hidden="1" x14ac:dyDescent="0.2">
      <c r="A108" s="2"/>
      <c r="B108" s="2" t="s">
        <v>108</v>
      </c>
      <c r="C108" s="9">
        <v>0.97693961305452415</v>
      </c>
    </row>
    <row r="109" spans="1:3" hidden="1" x14ac:dyDescent="0.2">
      <c r="A109" s="2"/>
      <c r="B109" s="2" t="s">
        <v>109</v>
      </c>
      <c r="C109" s="9">
        <v>1.0108975629086585</v>
      </c>
    </row>
    <row r="110" spans="1:3" hidden="1" x14ac:dyDescent="0.2">
      <c r="A110" s="2"/>
      <c r="B110" s="2" t="s">
        <v>110</v>
      </c>
      <c r="C110" s="9">
        <v>0.98961038961038961</v>
      </c>
    </row>
    <row r="111" spans="1:3" x14ac:dyDescent="0.2">
      <c r="A111" s="2"/>
      <c r="B111" s="2" t="s">
        <v>111</v>
      </c>
      <c r="C111" s="9">
        <v>1.0227767874826699</v>
      </c>
    </row>
    <row r="112" spans="1:3" hidden="1" x14ac:dyDescent="0.2">
      <c r="A112" s="2"/>
      <c r="B112" s="2" t="s">
        <v>112</v>
      </c>
      <c r="C112" s="9">
        <v>0.97151836574346884</v>
      </c>
    </row>
    <row r="113" spans="1:3" hidden="1" x14ac:dyDescent="0.2">
      <c r="A113" s="2"/>
      <c r="B113" s="2" t="s">
        <v>113</v>
      </c>
      <c r="C113" s="9">
        <v>1.0162394834670319</v>
      </c>
    </row>
    <row r="114" spans="1:3" hidden="1" x14ac:dyDescent="0.2">
      <c r="A114" s="2"/>
      <c r="B114" s="2" t="s">
        <v>114</v>
      </c>
      <c r="C114" s="9">
        <v>0.99007395873880899</v>
      </c>
    </row>
    <row r="115" spans="1:3" x14ac:dyDescent="0.2">
      <c r="A115" s="2"/>
      <c r="B115" s="2" t="s">
        <v>115</v>
      </c>
      <c r="C115" s="9">
        <v>1.0216257964858082</v>
      </c>
    </row>
    <row r="116" spans="1:3" hidden="1" x14ac:dyDescent="0.2">
      <c r="A116" s="2"/>
      <c r="B116" s="2" t="s">
        <v>116</v>
      </c>
      <c r="C116" s="9">
        <v>0.9759430331023865</v>
      </c>
    </row>
    <row r="117" spans="1:3" hidden="1" x14ac:dyDescent="0.2">
      <c r="B117" s="2" t="s">
        <v>117</v>
      </c>
      <c r="C117" s="9">
        <v>1.0125930165998855</v>
      </c>
    </row>
  </sheetData>
  <autoFilter ref="B3:C117" xr:uid="{62E69C7D-DBC1-044D-B5BA-A085A1AF73F8}">
    <filterColumn colId="0">
      <customFilters>
        <customFilter val="*4"/>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Charts</vt:lpstr>
      </vt:variant>
      <vt:variant>
        <vt:i4>4</vt:i4>
      </vt:variant>
    </vt:vector>
  </HeadingPairs>
  <TitlesOfParts>
    <vt:vector size="6" baseType="lpstr">
      <vt:lpstr>NKN1</vt:lpstr>
      <vt:lpstr>Sheet1</vt:lpstr>
      <vt:lpstr>Figur 2.1 Implicit Sæsonfaktor</vt:lpstr>
      <vt:lpstr>Figur 2.2 4-kvartals genemsnit </vt:lpstr>
      <vt:lpstr>Figur 2.3 Den trendmæssige væks</vt:lpstr>
      <vt:lpstr>Figur 2.4 BNP's afvigelse fra 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Kasper Lindgaard</dc:creator>
  <cp:lastModifiedBy>Jeppe Vanderhaegen</cp:lastModifiedBy>
  <dcterms:created xsi:type="dcterms:W3CDTF">2019-11-28T21:14:19Z</dcterms:created>
  <dcterms:modified xsi:type="dcterms:W3CDTF">2021-01-20T18:24:09Z</dcterms:modified>
</cp:coreProperties>
</file>