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Samf A /Eksamen/"/>
    </mc:Choice>
  </mc:AlternateContent>
  <xr:revisionPtr revIDLastSave="0" documentId="13_ncr:1_{7723F5FA-00C4-D34E-9352-A796B36D0BF8}" xr6:coauthVersionLast="46" xr6:coauthVersionMax="46" xr10:uidLastSave="{00000000-0000-0000-0000-000000000000}"/>
  <bookViews>
    <workbookView xWindow="480" yWindow="960" windowWidth="25040" windowHeight="13640" xr2:uid="{7D7A42F6-389A-6546-AC3E-B4DD2729D797}"/>
  </bookViews>
  <sheets>
    <sheet name="Sheet1" sheetId="1" r:id="rId1"/>
    <sheet name="Sheet2" sheetId="2" r:id="rId2"/>
  </sheets>
  <definedNames>
    <definedName name="_xlchart.v1.0" hidden="1">Sheet2!$B$2:$L$2</definedName>
    <definedName name="_xlchart.v1.1" hidden="1">Sheet2!$B$3:$L$3</definedName>
    <definedName name="_xlchart.v1.10" hidden="1">Sheet2!$C$8:$L$8</definedName>
    <definedName name="_xlchart.v1.11" hidden="1">Sheet2!$C$9:$L$9</definedName>
    <definedName name="_xlchart.v1.2" hidden="1">Sheet2!$B$4:$L$4</definedName>
    <definedName name="_xlchart.v1.3" hidden="1">Sheet2!$C$7:$L$7</definedName>
    <definedName name="_xlchart.v1.4" hidden="1">Sheet2!$C$8:$L$8</definedName>
    <definedName name="_xlchart.v1.5" hidden="1">Sheet2!$C$9:$L$9</definedName>
    <definedName name="_xlchart.v1.6" hidden="1">Sheet2!$B$2:$L$2</definedName>
    <definedName name="_xlchart.v1.7" hidden="1">Sheet2!$B$3:$L$3</definedName>
    <definedName name="_xlchart.v1.8" hidden="1">Sheet2!$B$4:$L$4</definedName>
    <definedName name="_xlchart.v1.9" hidden="1">Sheet2!$C$7:$L$7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C8" i="2"/>
  <c r="C9" i="2"/>
  <c r="C7" i="2"/>
  <c r="L4" i="2"/>
  <c r="C4" i="2"/>
  <c r="D4" i="2"/>
  <c r="E4" i="2"/>
  <c r="F4" i="2"/>
  <c r="G4" i="2"/>
  <c r="H4" i="2"/>
  <c r="I4" i="2"/>
  <c r="J4" i="2"/>
  <c r="K4" i="2"/>
  <c r="B4" i="2"/>
  <c r="J43" i="1"/>
  <c r="B55" i="1"/>
  <c r="D55" i="1"/>
  <c r="E10" i="1"/>
  <c r="C9" i="1"/>
  <c r="B10" i="1"/>
  <c r="D9" i="1"/>
  <c r="E9" i="1"/>
  <c r="F9" i="1"/>
  <c r="G9" i="1"/>
  <c r="H9" i="1"/>
  <c r="I9" i="1"/>
  <c r="J9" i="1"/>
  <c r="B9" i="1"/>
  <c r="C10" i="1"/>
  <c r="D10" i="1"/>
  <c r="F10" i="1"/>
  <c r="G10" i="1"/>
  <c r="H10" i="1"/>
  <c r="I10" i="1"/>
  <c r="J10" i="1"/>
  <c r="C13" i="1"/>
  <c r="L2" i="1"/>
  <c r="E55" i="1" l="1"/>
  <c r="F55" i="1"/>
  <c r="G55" i="1" s="1"/>
  <c r="H55" i="1" s="1"/>
  <c r="I55" i="1" s="1"/>
  <c r="J55" i="1" s="1"/>
  <c r="D56" i="1"/>
  <c r="E56" i="1" s="1"/>
  <c r="F56" i="1" s="1"/>
  <c r="G56" i="1" s="1"/>
  <c r="H56" i="1" s="1"/>
  <c r="I56" i="1" s="1"/>
  <c r="J56" i="1" s="1"/>
  <c r="D57" i="1"/>
  <c r="E57" i="1"/>
  <c r="F57" i="1" s="1"/>
  <c r="G57" i="1" s="1"/>
  <c r="H57" i="1" s="1"/>
  <c r="I57" i="1" s="1"/>
  <c r="J57" i="1" s="1"/>
  <c r="D58" i="1"/>
  <c r="E58" i="1"/>
  <c r="F58" i="1" s="1"/>
  <c r="G58" i="1" s="1"/>
  <c r="H58" i="1" s="1"/>
  <c r="I58" i="1" s="1"/>
  <c r="J58" i="1" s="1"/>
  <c r="D59" i="1"/>
  <c r="E59" i="1"/>
  <c r="F59" i="1"/>
  <c r="G59" i="1"/>
  <c r="H59" i="1" s="1"/>
  <c r="I59" i="1" s="1"/>
  <c r="J59" i="1" s="1"/>
  <c r="D60" i="1"/>
  <c r="E60" i="1" s="1"/>
  <c r="F60" i="1" s="1"/>
  <c r="G60" i="1" s="1"/>
  <c r="H60" i="1" s="1"/>
  <c r="I60" i="1" s="1"/>
  <c r="J60" i="1" s="1"/>
  <c r="D61" i="1"/>
  <c r="E61" i="1"/>
  <c r="F61" i="1" s="1"/>
  <c r="G61" i="1" s="1"/>
  <c r="H61" i="1" s="1"/>
  <c r="I61" i="1" s="1"/>
  <c r="J61" i="1" s="1"/>
  <c r="D62" i="1"/>
  <c r="E62" i="1"/>
  <c r="F62" i="1"/>
  <c r="G62" i="1" s="1"/>
  <c r="H62" i="1" s="1"/>
  <c r="I62" i="1" s="1"/>
  <c r="J62" i="1" s="1"/>
  <c r="D63" i="1"/>
  <c r="E63" i="1"/>
  <c r="F63" i="1"/>
  <c r="G63" i="1"/>
  <c r="H63" i="1" s="1"/>
  <c r="I63" i="1" s="1"/>
  <c r="J63" i="1" s="1"/>
  <c r="C56" i="1"/>
  <c r="C57" i="1"/>
  <c r="C58" i="1"/>
  <c r="C59" i="1"/>
  <c r="C60" i="1"/>
  <c r="C61" i="1"/>
  <c r="C62" i="1"/>
  <c r="C63" i="1"/>
  <c r="C55" i="1"/>
  <c r="B56" i="1"/>
  <c r="B57" i="1"/>
  <c r="B58" i="1"/>
  <c r="B59" i="1"/>
  <c r="B60" i="1"/>
  <c r="B61" i="1"/>
  <c r="B62" i="1"/>
  <c r="B63" i="1"/>
  <c r="E35" i="1"/>
  <c r="C31" i="1"/>
  <c r="B14" i="1" l="1"/>
  <c r="D31" i="1"/>
  <c r="E31" i="1"/>
  <c r="E43" i="1" s="1"/>
  <c r="F31" i="1"/>
  <c r="F43" i="1" s="1"/>
  <c r="G31" i="1"/>
  <c r="G43" i="1" s="1"/>
  <c r="H31" i="1"/>
  <c r="I31" i="1"/>
  <c r="J31" i="1"/>
  <c r="C32" i="1"/>
  <c r="D32" i="1"/>
  <c r="E32" i="1"/>
  <c r="E44" i="1" s="1"/>
  <c r="F32" i="1"/>
  <c r="F44" i="1" s="1"/>
  <c r="G32" i="1"/>
  <c r="G44" i="1" s="1"/>
  <c r="H32" i="1"/>
  <c r="I32" i="1"/>
  <c r="I44" i="1" s="1"/>
  <c r="J32" i="1"/>
  <c r="J44" i="1" s="1"/>
  <c r="C33" i="1"/>
  <c r="C45" i="1" s="1"/>
  <c r="D33" i="1"/>
  <c r="E33" i="1"/>
  <c r="E45" i="1" s="1"/>
  <c r="F33" i="1"/>
  <c r="F45" i="1" s="1"/>
  <c r="G33" i="1"/>
  <c r="G45" i="1" s="1"/>
  <c r="H33" i="1"/>
  <c r="I33" i="1"/>
  <c r="I45" i="1" s="1"/>
  <c r="J33" i="1"/>
  <c r="J45" i="1" s="1"/>
  <c r="C34" i="1"/>
  <c r="C46" i="1" s="1"/>
  <c r="D34" i="1"/>
  <c r="E34" i="1"/>
  <c r="E46" i="1" s="1"/>
  <c r="F34" i="1"/>
  <c r="F46" i="1" s="1"/>
  <c r="G34" i="1"/>
  <c r="G46" i="1" s="1"/>
  <c r="H34" i="1"/>
  <c r="I34" i="1"/>
  <c r="I46" i="1" s="1"/>
  <c r="J34" i="1"/>
  <c r="J46" i="1" s="1"/>
  <c r="C35" i="1"/>
  <c r="D35" i="1"/>
  <c r="E47" i="1"/>
  <c r="F35" i="1"/>
  <c r="F47" i="1" s="1"/>
  <c r="G35" i="1"/>
  <c r="G47" i="1" s="1"/>
  <c r="H35" i="1"/>
  <c r="I35" i="1"/>
  <c r="I47" i="1" s="1"/>
  <c r="J35" i="1"/>
  <c r="J47" i="1" s="1"/>
  <c r="C36" i="1"/>
  <c r="D36" i="1"/>
  <c r="E36" i="1"/>
  <c r="E48" i="1" s="1"/>
  <c r="F36" i="1"/>
  <c r="F48" i="1" s="1"/>
  <c r="G36" i="1"/>
  <c r="G48" i="1" s="1"/>
  <c r="H36" i="1"/>
  <c r="I36" i="1"/>
  <c r="I48" i="1" s="1"/>
  <c r="J36" i="1"/>
  <c r="J48" i="1" s="1"/>
  <c r="C37" i="1"/>
  <c r="C49" i="1" s="1"/>
  <c r="D37" i="1"/>
  <c r="E37" i="1"/>
  <c r="E49" i="1" s="1"/>
  <c r="F37" i="1"/>
  <c r="F49" i="1" s="1"/>
  <c r="G37" i="1"/>
  <c r="G49" i="1" s="1"/>
  <c r="H37" i="1"/>
  <c r="I37" i="1"/>
  <c r="I49" i="1" s="1"/>
  <c r="J37" i="1"/>
  <c r="J49" i="1" s="1"/>
  <c r="C38" i="1"/>
  <c r="C50" i="1" s="1"/>
  <c r="D38" i="1"/>
  <c r="E38" i="1"/>
  <c r="E50" i="1" s="1"/>
  <c r="F38" i="1"/>
  <c r="F50" i="1" s="1"/>
  <c r="G38" i="1"/>
  <c r="G50" i="1" s="1"/>
  <c r="H38" i="1"/>
  <c r="I38" i="1"/>
  <c r="I50" i="1" s="1"/>
  <c r="J38" i="1"/>
  <c r="J50" i="1" s="1"/>
  <c r="C39" i="1"/>
  <c r="C51" i="1" s="1"/>
  <c r="D39" i="1"/>
  <c r="E39" i="1"/>
  <c r="E51" i="1" s="1"/>
  <c r="F39" i="1"/>
  <c r="F51" i="1" s="1"/>
  <c r="G39" i="1"/>
  <c r="G51" i="1" s="1"/>
  <c r="H39" i="1"/>
  <c r="I39" i="1"/>
  <c r="I51" i="1" s="1"/>
  <c r="J39" i="1"/>
  <c r="J51" i="1" s="1"/>
  <c r="B32" i="1"/>
  <c r="B33" i="1"/>
  <c r="B34" i="1"/>
  <c r="B35" i="1"/>
  <c r="B36" i="1"/>
  <c r="B37" i="1"/>
  <c r="B38" i="1"/>
  <c r="B39" i="1"/>
  <c r="B31" i="1"/>
  <c r="D13" i="1"/>
  <c r="H13" i="1"/>
  <c r="H12" i="1"/>
  <c r="I43" i="1" l="1"/>
  <c r="C48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C47" i="1"/>
  <c r="C44" i="1"/>
  <c r="C43" i="1"/>
  <c r="D12" i="1"/>
  <c r="G12" i="1"/>
  <c r="G13" i="1"/>
  <c r="J12" i="1"/>
  <c r="F12" i="1"/>
  <c r="J13" i="1"/>
  <c r="F13" i="1"/>
  <c r="C14" i="1"/>
  <c r="D14" i="1" s="1"/>
  <c r="E14" i="1" s="1"/>
  <c r="F14" i="1" s="1"/>
  <c r="G14" i="1" s="1"/>
  <c r="H14" i="1" s="1"/>
  <c r="I14" i="1" s="1"/>
  <c r="J14" i="1" s="1"/>
  <c r="C12" i="1"/>
  <c r="B15" i="1"/>
  <c r="C15" i="1" s="1"/>
  <c r="D15" i="1" s="1"/>
  <c r="E15" i="1" s="1"/>
  <c r="F15" i="1" s="1"/>
  <c r="G15" i="1" s="1"/>
  <c r="H15" i="1" s="1"/>
  <c r="I15" i="1" s="1"/>
  <c r="J15" i="1" s="1"/>
  <c r="I12" i="1"/>
  <c r="I13" i="1"/>
  <c r="E13" i="1"/>
  <c r="E12" i="1"/>
  <c r="D7" i="1" l="1"/>
  <c r="E7" i="1"/>
  <c r="F7" i="1"/>
  <c r="G7" i="1"/>
  <c r="H7" i="1"/>
  <c r="I7" i="1"/>
  <c r="J7" i="1"/>
  <c r="D3" i="1"/>
  <c r="E3" i="1"/>
  <c r="F3" i="1"/>
  <c r="G3" i="1"/>
  <c r="H3" i="1"/>
  <c r="I3" i="1"/>
  <c r="J3" i="1"/>
  <c r="D5" i="1"/>
  <c r="E5" i="1"/>
  <c r="F5" i="1"/>
  <c r="G5" i="1"/>
  <c r="H5" i="1"/>
  <c r="I5" i="1"/>
  <c r="J5" i="1"/>
  <c r="C5" i="1"/>
  <c r="C7" i="1"/>
  <c r="C3" i="1"/>
</calcChain>
</file>

<file path=xl/sharedStrings.xml><?xml version="1.0" encoding="utf-8"?>
<sst xmlns="http://schemas.openxmlformats.org/spreadsheetml/2006/main" count="73" uniqueCount="30">
  <si>
    <t>Personindkomst</t>
  </si>
  <si>
    <t>FPI</t>
  </si>
  <si>
    <t>%-vækst</t>
  </si>
  <si>
    <t>Virksomheder og organisationer i alt</t>
  </si>
  <si>
    <t>Realløn V&amp;O</t>
  </si>
  <si>
    <t>Realløn PI</t>
  </si>
  <si>
    <t>%-vækst VO</t>
  </si>
  <si>
    <t>%-vækst PI</t>
  </si>
  <si>
    <t>Procent</t>
  </si>
  <si>
    <t>Gns. %-vækst VO</t>
  </si>
  <si>
    <t>Gns. %-vækst PI</t>
  </si>
  <si>
    <t>Reale</t>
  </si>
  <si>
    <t>Real %vækst</t>
  </si>
  <si>
    <r>
      <t>10 pct. har mindre end</t>
    </r>
    <r>
      <rPr>
        <sz val="10"/>
        <color rgb="FF000000"/>
        <rFont val="Arial"/>
        <family val="2"/>
      </rPr>
      <t xml:space="preserve">  </t>
    </r>
  </si>
  <si>
    <r>
      <t>20 pct. har mindre end</t>
    </r>
    <r>
      <rPr>
        <sz val="10"/>
        <color rgb="FF000000"/>
        <rFont val="Arial"/>
        <family val="2"/>
      </rPr>
      <t xml:space="preserve">    </t>
    </r>
  </si>
  <si>
    <r>
      <t xml:space="preserve">30 pct. har mindre end  </t>
    </r>
    <r>
      <rPr>
        <sz val="10"/>
        <color rgb="FF000000"/>
        <rFont val="Arial"/>
        <family val="2"/>
      </rPr>
      <t xml:space="preserve">    </t>
    </r>
  </si>
  <si>
    <r>
      <t>40 pct. har mindre end</t>
    </r>
    <r>
      <rPr>
        <sz val="10"/>
        <color rgb="FF000000"/>
        <rFont val="Arial"/>
        <family val="2"/>
      </rPr>
      <t xml:space="preserve">     </t>
    </r>
  </si>
  <si>
    <r>
      <t>50 pct. har mindre end</t>
    </r>
    <r>
      <rPr>
        <sz val="10"/>
        <color rgb="FF000000"/>
        <rFont val="Arial"/>
        <family val="2"/>
      </rPr>
      <t xml:space="preserve">      </t>
    </r>
  </si>
  <si>
    <r>
      <t>60 pct. har mindre end</t>
    </r>
    <r>
      <rPr>
        <sz val="10"/>
        <color rgb="FF000000"/>
        <rFont val="Arial"/>
        <family val="2"/>
      </rPr>
      <t xml:space="preserve">    </t>
    </r>
  </si>
  <si>
    <r>
      <t>90 pct. har mindre end</t>
    </r>
    <r>
      <rPr>
        <sz val="10"/>
        <color rgb="FF000000"/>
        <rFont val="Arial"/>
        <family val="2"/>
      </rPr>
      <t xml:space="preserve">    </t>
    </r>
  </si>
  <si>
    <r>
      <t>80 pct. har mindre end</t>
    </r>
    <r>
      <rPr>
        <sz val="10"/>
        <color rgb="FF000000"/>
        <rFont val="Arial"/>
        <family val="2"/>
      </rPr>
      <t xml:space="preserve">    </t>
    </r>
  </si>
  <si>
    <t>Real gns. %vækst</t>
  </si>
  <si>
    <t xml:space="preserve">Boliger  </t>
  </si>
  <si>
    <t>2016*</t>
  </si>
  <si>
    <t>2017*</t>
  </si>
  <si>
    <t>2018*</t>
  </si>
  <si>
    <t>Faste priser Mia. kroner</t>
  </si>
  <si>
    <t>Erhversinvesteringer</t>
  </si>
  <si>
    <t>Real%vækst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</si>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</sst>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863B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2" fontId="4" fillId="0" borderId="0" xfId="0" applyNumberFormat="1" applyFont="1" applyAlignment="1">
      <alignment vertical="top"/>
    </xf>
    <xf numFmtId="2" fontId="0" fillId="0" borderId="0" xfId="0" applyNumberFormat="1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9" fontId="0" fillId="0" borderId="0" xfId="0" applyNumberFormat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2.1</a:t>
            </a:r>
            <a:r>
              <a:rPr lang="en-GB" baseline="0"/>
              <a:t> Udvikling i realløn for personer og virksomheder/organisationer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1777047395323"/>
          <c:y val="0.23100213219616206"/>
          <c:w val="0.83161321544153977"/>
          <c:h val="0.48729110353743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%-vækst 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Sheet1!$C$12:$J$12</c:f>
              <c:numCache>
                <c:formatCode>0.00</c:formatCode>
                <c:ptCount val="8"/>
                <c:pt idx="0">
                  <c:v>-0.904951096210449</c:v>
                </c:pt>
                <c:pt idx="1">
                  <c:v>-0.5621484989968506</c:v>
                </c:pt>
                <c:pt idx="2">
                  <c:v>0.48327045886036313</c:v>
                </c:pt>
                <c:pt idx="3">
                  <c:v>0.51531426912470035</c:v>
                </c:pt>
                <c:pt idx="4">
                  <c:v>0.94487688641777812</c:v>
                </c:pt>
                <c:pt idx="5">
                  <c:v>1.498013795603792</c:v>
                </c:pt>
                <c:pt idx="6">
                  <c:v>0.43813098529743577</c:v>
                </c:pt>
                <c:pt idx="7">
                  <c:v>1.1729813696849556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C-2345-AA0F-67583F79EDF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%-vækst 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Sheet1!$C$13:$J$13</c:f>
              <c:numCache>
                <c:formatCode>0.00</c:formatCode>
                <c:ptCount val="8"/>
                <c:pt idx="0">
                  <c:v>-1.4911253922465728</c:v>
                </c:pt>
                <c:pt idx="1">
                  <c:v>-0.23418705848947674</c:v>
                </c:pt>
                <c:pt idx="2">
                  <c:v>1.0129000430351365</c:v>
                </c:pt>
                <c:pt idx="3">
                  <c:v>1.0204081632653184</c:v>
                </c:pt>
                <c:pt idx="4">
                  <c:v>2.6999999999999913</c:v>
                </c:pt>
                <c:pt idx="5">
                  <c:v>0.99529389759962505</c:v>
                </c:pt>
                <c:pt idx="6">
                  <c:v>1.4189681530030862</c:v>
                </c:pt>
                <c:pt idx="7">
                  <c:v>1.0775440313111506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C-2345-AA0F-67583F79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21568"/>
        <c:axId val="677901488"/>
      </c:barChart>
      <c:lineChart>
        <c:grouping val="standard"/>
        <c:varyColors val="0"/>
        <c:ser>
          <c:idx val="2"/>
          <c:order val="2"/>
          <c:tx>
            <c:strRef>
              <c:f>Sheet1!$A$14</c:f>
              <c:strCache>
                <c:ptCount val="1"/>
                <c:pt idx="0">
                  <c:v>Gns. %-vækst VO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Sheet1!$C$14:$J$14</c:f>
              <c:numCache>
                <c:formatCode>0.00</c:formatCode>
                <c:ptCount val="8"/>
                <c:pt idx="0">
                  <c:v>0.44523409164221039</c:v>
                </c:pt>
                <c:pt idx="1">
                  <c:v>0.44523409164221039</c:v>
                </c:pt>
                <c:pt idx="2">
                  <c:v>0.44523409164221039</c:v>
                </c:pt>
                <c:pt idx="3">
                  <c:v>0.44523409164221039</c:v>
                </c:pt>
                <c:pt idx="4">
                  <c:v>0.44523409164221039</c:v>
                </c:pt>
                <c:pt idx="5">
                  <c:v>0.44523409164221039</c:v>
                </c:pt>
                <c:pt idx="6">
                  <c:v>0.44523409164221039</c:v>
                </c:pt>
                <c:pt idx="7">
                  <c:v>0.44523409164221039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C-2345-AA0F-67583F79EDF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Gns. %-vækst 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Sheet1!$C$15:$J$15</c:f>
              <c:numCache>
                <c:formatCode>0.00</c:formatCode>
                <c:ptCount val="8"/>
                <c:pt idx="0">
                  <c:v>0.80592612699981192</c:v>
                </c:pt>
                <c:pt idx="1">
                  <c:v>0.80592612699981192</c:v>
                </c:pt>
                <c:pt idx="2">
                  <c:v>0.80592612699981192</c:v>
                </c:pt>
                <c:pt idx="3">
                  <c:v>0.80592612699981192</c:v>
                </c:pt>
                <c:pt idx="4">
                  <c:v>0.80592612699981192</c:v>
                </c:pt>
                <c:pt idx="5">
                  <c:v>0.80592612699981192</c:v>
                </c:pt>
                <c:pt idx="6">
                  <c:v>0.80592612699981192</c:v>
                </c:pt>
                <c:pt idx="7">
                  <c:v>0.80592612699981192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C-2345-AA0F-67583F79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21568"/>
        <c:axId val="677901488"/>
      </c:lineChart>
      <c:catAx>
        <c:axId val="6164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1488"/>
        <c:crosses val="autoZero"/>
        <c:auto val="1"/>
        <c:lblAlgn val="ctr"/>
        <c:lblOffset val="100"/>
        <c:noMultiLvlLbl val="0"/>
      </c:catAx>
      <c:valAx>
        <c:axId val="677901488"/>
        <c:scaling>
          <c:orientation val="minMax"/>
          <c:max val="2.8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99180336135E-2"/>
          <c:y val="0.81718449372932866"/>
          <c:w val="0.9"/>
          <c:h val="7.1941305844232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2.2.</a:t>
            </a:r>
            <a:r>
              <a:rPr lang="en-GB" baseline="0"/>
              <a:t> Udvikling i ævivaleret disp. indkomst ift. decilgrupper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1740123393667"/>
          <c:y val="0.15105922350337572"/>
          <c:w val="0.85767307495653955"/>
          <c:h val="0.52946838366181825"/>
        </c:manualLayout>
      </c:layout>
      <c:barChart>
        <c:barDir val="col"/>
        <c:grouping val="clustered"/>
        <c:varyColors val="0"/>
        <c:ser>
          <c:idx val="0"/>
          <c:order val="0"/>
          <c:tx>
            <c:v>Decil 10 %vækst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Sheet1!$C$43:$J$43</c:f>
              <c:numCache>
                <c:formatCode>0.00</c:formatCode>
                <c:ptCount val="8"/>
                <c:pt idx="0">
                  <c:v>-1.559810206637835</c:v>
                </c:pt>
                <c:pt idx="1">
                  <c:v>0.26857707745262527</c:v>
                </c:pt>
                <c:pt idx="2">
                  <c:v>-8.1695720426400165E-2</c:v>
                </c:pt>
                <c:pt idx="3">
                  <c:v>0.44134534908617518</c:v>
                </c:pt>
                <c:pt idx="4">
                  <c:v>0.31654676258991987</c:v>
                </c:pt>
                <c:pt idx="5">
                  <c:v>-0.77386886958172862</c:v>
                </c:pt>
                <c:pt idx="6">
                  <c:v>-0.29601527577236553</c:v>
                </c:pt>
                <c:pt idx="7">
                  <c:v>2.4355012509599039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8-1F4A-BDCE-DCE9752B3A67}"/>
            </c:ext>
          </c:extLst>
        </c:ser>
        <c:ser>
          <c:idx val="1"/>
          <c:order val="1"/>
          <c:tx>
            <c:v>Decil 50%vækst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Sheet1!$C$47:$J$47</c:f>
              <c:numCache>
                <c:formatCode>0.00</c:formatCode>
                <c:ptCount val="8"/>
                <c:pt idx="0">
                  <c:v>-1.0401658852653539</c:v>
                </c:pt>
                <c:pt idx="1">
                  <c:v>-0.55573493616809522</c:v>
                </c:pt>
                <c:pt idx="2">
                  <c:v>1.0651889693805705</c:v>
                </c:pt>
                <c:pt idx="3">
                  <c:v>1.8690494346282005</c:v>
                </c:pt>
                <c:pt idx="4">
                  <c:v>1.0937803264225998</c:v>
                </c:pt>
                <c:pt idx="5">
                  <c:v>1.5207311572453364</c:v>
                </c:pt>
                <c:pt idx="6">
                  <c:v>1.4482267461682241</c:v>
                </c:pt>
                <c:pt idx="7">
                  <c:v>2.0248661775520205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8-1F4A-BDCE-DCE9752B3A67}"/>
            </c:ext>
          </c:extLst>
        </c:ser>
        <c:ser>
          <c:idx val="2"/>
          <c:order val="2"/>
          <c:tx>
            <c:v>Decil 90%vækst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Sheet1!$C$1:$J$1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Sheet1!$C$51:$J$51</c:f>
              <c:numCache>
                <c:formatCode>0.00</c:formatCode>
                <c:ptCount val="8"/>
                <c:pt idx="0">
                  <c:v>-0.35045188438215247</c:v>
                </c:pt>
                <c:pt idx="1">
                  <c:v>2.5798827047407435E-2</c:v>
                </c:pt>
                <c:pt idx="2">
                  <c:v>2.5118119975262809</c:v>
                </c:pt>
                <c:pt idx="3">
                  <c:v>2.2502331601286674</c:v>
                </c:pt>
                <c:pt idx="4">
                  <c:v>1.8688507806501109</c:v>
                </c:pt>
                <c:pt idx="5">
                  <c:v>1.8715624897080563</c:v>
                </c:pt>
                <c:pt idx="6">
                  <c:v>1.9192244168223294</c:v>
                </c:pt>
                <c:pt idx="7">
                  <c:v>1.7642760156053594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8-1F4A-BDCE-DCE9752B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27120"/>
        <c:axId val="618412624"/>
      </c:barChart>
      <c:lineChart>
        <c:grouping val="standard"/>
        <c:varyColors val="0"/>
        <c:ser>
          <c:idx val="3"/>
          <c:order val="3"/>
          <c:tx>
            <c:v>Gns %vækst D10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Sheet1!$C$55:$J$55</c:f>
              <c:numCache>
                <c:formatCode>0.00</c:formatCode>
                <c:ptCount val="8"/>
                <c:pt idx="0">
                  <c:v>8.8012281374361123E-2</c:v>
                </c:pt>
                <c:pt idx="1">
                  <c:v>8.8012281374361123E-2</c:v>
                </c:pt>
                <c:pt idx="2">
                  <c:v>8.8012281374361123E-2</c:v>
                </c:pt>
                <c:pt idx="3">
                  <c:v>8.8012281374361123E-2</c:v>
                </c:pt>
                <c:pt idx="4">
                  <c:v>8.8012281374361123E-2</c:v>
                </c:pt>
                <c:pt idx="5">
                  <c:v>8.8012281374361123E-2</c:v>
                </c:pt>
                <c:pt idx="6">
                  <c:v>8.8012281374361123E-2</c:v>
                </c:pt>
                <c:pt idx="7">
                  <c:v>8.8012281374361123E-2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8-1F4A-BDCE-DCE9752B3A67}"/>
            </c:ext>
          </c:extLst>
        </c:ser>
        <c:ser>
          <c:idx val="4"/>
          <c:order val="4"/>
          <c:tx>
            <c:v>Gns %vækst D50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Sheet1!$C$59:$J$59</c:f>
              <c:numCache>
                <c:formatCode>0.00</c:formatCode>
                <c:ptCount val="8"/>
                <c:pt idx="0">
                  <c:v>0.9227386067335086</c:v>
                </c:pt>
                <c:pt idx="1">
                  <c:v>0.9227386067335086</c:v>
                </c:pt>
                <c:pt idx="2">
                  <c:v>0.9227386067335086</c:v>
                </c:pt>
                <c:pt idx="3">
                  <c:v>0.9227386067335086</c:v>
                </c:pt>
                <c:pt idx="4">
                  <c:v>0.9227386067335086</c:v>
                </c:pt>
                <c:pt idx="5">
                  <c:v>0.9227386067335086</c:v>
                </c:pt>
                <c:pt idx="6">
                  <c:v>0.9227386067335086</c:v>
                </c:pt>
                <c:pt idx="7">
                  <c:v>0.9227386067335086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8-1F4A-BDCE-DCE9752B3A67}"/>
            </c:ext>
          </c:extLst>
        </c:ser>
        <c:ser>
          <c:idx val="5"/>
          <c:order val="5"/>
          <c:tx>
            <c:v>Gns %vækst D90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Sheet1!$C$63:$J$63</c:f>
              <c:numCache>
                <c:formatCode>0.00</c:formatCode>
                <c:ptCount val="8"/>
                <c:pt idx="0">
                  <c:v>1.4778894974793788</c:v>
                </c:pt>
                <c:pt idx="1">
                  <c:v>1.4778894974793788</c:v>
                </c:pt>
                <c:pt idx="2">
                  <c:v>1.4778894974793788</c:v>
                </c:pt>
                <c:pt idx="3">
                  <c:v>1.4778894974793788</c:v>
                </c:pt>
                <c:pt idx="4">
                  <c:v>1.4778894974793788</c:v>
                </c:pt>
                <c:pt idx="5">
                  <c:v>1.4778894974793788</c:v>
                </c:pt>
                <c:pt idx="6">
                  <c:v>1.4778894974793788</c:v>
                </c:pt>
                <c:pt idx="7">
                  <c:v>1.4778894974793788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8-1F4A-BDCE-DCE9752B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27120"/>
        <c:axId val="618412624"/>
      </c:lineChart>
      <c:catAx>
        <c:axId val="6784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2624"/>
        <c:crosses val="autoZero"/>
        <c:auto val="1"/>
        <c:lblAlgn val="ctr"/>
        <c:lblOffset val="100"/>
        <c:noMultiLvlLbl val="0"/>
      </c:catAx>
      <c:valAx>
        <c:axId val="6184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88546886184682"/>
          <c:y val="0.75869461327517362"/>
          <c:w val="0.55022906227630641"/>
          <c:h val="0.12904793526896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3.1 Udvikling i fastebruttoinvesteringer</a:t>
            </a:r>
            <a:r>
              <a:rPr lang="en-GB" baseline="0"/>
              <a:t>, mv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9346271705823"/>
          <c:y val="0.10077456350564876"/>
          <c:w val="0.77723178882517108"/>
          <c:h val="0.69272552545105093"/>
        </c:manualLayout>
      </c:layout>
      <c:barChart>
        <c:barDir val="col"/>
        <c:grouping val="clustered"/>
        <c:varyColors val="0"/>
        <c:ser>
          <c:idx val="3"/>
          <c:order val="3"/>
          <c:tx>
            <c:v>%vækst I alt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Sheet2!$B$7:$L$7</c:f>
              <c:numCache>
                <c:formatCode>0.00</c:formatCode>
                <c:ptCount val="11"/>
                <c:pt idx="1">
                  <c:v>-12.978244561140285</c:v>
                </c:pt>
                <c:pt idx="2">
                  <c:v>-5.7471264367816133</c:v>
                </c:pt>
                <c:pt idx="3">
                  <c:v>0.39634146341462895</c:v>
                </c:pt>
                <c:pt idx="4">
                  <c:v>3.7351958700273302</c:v>
                </c:pt>
                <c:pt idx="5">
                  <c:v>2.7224824355971844</c:v>
                </c:pt>
                <c:pt idx="6">
                  <c:v>3.1062980906241267</c:v>
                </c:pt>
                <c:pt idx="7">
                  <c:v>5.5279159756771667</c:v>
                </c:pt>
                <c:pt idx="8">
                  <c:v>7.9099004714510146</c:v>
                </c:pt>
                <c:pt idx="9">
                  <c:v>2.9854368932038966</c:v>
                </c:pt>
                <c:pt idx="10">
                  <c:v>5.4442611359886817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3-F349-9C20-BF3125F9FEBA}"/>
            </c:ext>
          </c:extLst>
        </c:ser>
        <c:ser>
          <c:idx val="4"/>
          <c:order val="4"/>
          <c:tx>
            <c:v>%vækst Boliger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Sheet2!$B$8:$L$8</c:f>
              <c:numCache>
                <c:formatCode>0.00</c:formatCode>
                <c:ptCount val="11"/>
                <c:pt idx="1">
                  <c:v>-20.390455531453355</c:v>
                </c:pt>
                <c:pt idx="2">
                  <c:v>-8.8555858310626725</c:v>
                </c:pt>
                <c:pt idx="3">
                  <c:v>15.695067264573993</c:v>
                </c:pt>
                <c:pt idx="4">
                  <c:v>-5.4263565891472858</c:v>
                </c:pt>
                <c:pt idx="5">
                  <c:v>-7.786885245901642</c:v>
                </c:pt>
                <c:pt idx="6">
                  <c:v>6.8148148148148069</c:v>
                </c:pt>
                <c:pt idx="7">
                  <c:v>5.2704576976421835</c:v>
                </c:pt>
                <c:pt idx="8">
                  <c:v>4.743083003952564</c:v>
                </c:pt>
                <c:pt idx="9">
                  <c:v>12.201257861635217</c:v>
                </c:pt>
                <c:pt idx="10">
                  <c:v>5.2690582959641352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3-F349-9C20-BF3125F9FEBA}"/>
            </c:ext>
          </c:extLst>
        </c:ser>
        <c:ser>
          <c:idx val="5"/>
          <c:order val="5"/>
          <c:tx>
            <c:v>%vækst Erhverv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Sheet2!$B$9:$L$9</c:f>
              <c:numCache>
                <c:formatCode>0.00</c:formatCode>
                <c:ptCount val="11"/>
                <c:pt idx="1">
                  <c:v>-10.757231069223261</c:v>
                </c:pt>
                <c:pt idx="2">
                  <c:v>-4.9162418062636544</c:v>
                </c:pt>
                <c:pt idx="3">
                  <c:v>-3.5235541937954862</c:v>
                </c:pt>
                <c:pt idx="4">
                  <c:v>6.5502183406113579</c:v>
                </c:pt>
                <c:pt idx="5">
                  <c:v>5.5886736214604937</c:v>
                </c:pt>
                <c:pt idx="6">
                  <c:v>2.2230063514467435</c:v>
                </c:pt>
                <c:pt idx="7">
                  <c:v>5.5919917155678123</c:v>
                </c:pt>
                <c:pt idx="8">
                  <c:v>8.6956521739130608</c:v>
                </c:pt>
                <c:pt idx="9">
                  <c:v>0.7819548872180615</c:v>
                </c:pt>
                <c:pt idx="10">
                  <c:v>5.490898239331532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3-F349-9C20-BF3125F9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82464"/>
        <c:axId val="604222704"/>
      </c:barChart>
      <c:lineChart>
        <c:grouping val="standard"/>
        <c:varyColors val="0"/>
        <c:ser>
          <c:idx val="0"/>
          <c:order val="0"/>
          <c:tx>
            <c:v>Ialt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Sheet2!$B$1:$L$1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2016*</c:v>
                </c:pt>
                <c:pt idx="9">
                  <c:v>2017*</c:v>
                </c:pt>
                <c:pt idx="10">
                  <c:v>2018*</c:v>
                </c:pt>
              </c:strCache>
            </c:strRef>
          </c:cat>
          <c:val>
            <c:numRef>
              <c:f>Sheet2!$B$2:$L$2</c:f>
              <c:numCache>
                <c:formatCode>General</c:formatCode>
                <c:ptCount val="11"/>
                <c:pt idx="0">
                  <c:v>399.9</c:v>
                </c:pt>
                <c:pt idx="1">
                  <c:v>348</c:v>
                </c:pt>
                <c:pt idx="2">
                  <c:v>328</c:v>
                </c:pt>
                <c:pt idx="3">
                  <c:v>329.3</c:v>
                </c:pt>
                <c:pt idx="4">
                  <c:v>341.6</c:v>
                </c:pt>
                <c:pt idx="5">
                  <c:v>350.9</c:v>
                </c:pt>
                <c:pt idx="6">
                  <c:v>361.8</c:v>
                </c:pt>
                <c:pt idx="7">
                  <c:v>381.8</c:v>
                </c:pt>
                <c:pt idx="8">
                  <c:v>412</c:v>
                </c:pt>
                <c:pt idx="9">
                  <c:v>424.3</c:v>
                </c:pt>
                <c:pt idx="10">
                  <c:v>447.4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3-F349-9C20-BF3125F9FEBA}"/>
            </c:ext>
          </c:extLst>
        </c:ser>
        <c:ser>
          <c:idx val="1"/>
          <c:order val="1"/>
          <c:tx>
            <c:v>Boliger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Sheet2!$B$1:$L$1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2016*</c:v>
                </c:pt>
                <c:pt idx="9">
                  <c:v>2017*</c:v>
                </c:pt>
                <c:pt idx="10">
                  <c:v>2018*</c:v>
                </c:pt>
              </c:strCache>
            </c:strRef>
          </c:cat>
          <c:val>
            <c:numRef>
              <c:f>Sheet2!$B$3:$L$3</c:f>
              <c:numCache>
                <c:formatCode>General</c:formatCode>
                <c:ptCount val="11"/>
                <c:pt idx="0">
                  <c:v>92.2</c:v>
                </c:pt>
                <c:pt idx="1">
                  <c:v>73.400000000000006</c:v>
                </c:pt>
                <c:pt idx="2">
                  <c:v>66.900000000000006</c:v>
                </c:pt>
                <c:pt idx="3">
                  <c:v>77.400000000000006</c:v>
                </c:pt>
                <c:pt idx="4">
                  <c:v>73.2</c:v>
                </c:pt>
                <c:pt idx="5">
                  <c:v>67.5</c:v>
                </c:pt>
                <c:pt idx="6">
                  <c:v>72.099999999999994</c:v>
                </c:pt>
                <c:pt idx="7">
                  <c:v>75.900000000000006</c:v>
                </c:pt>
                <c:pt idx="8">
                  <c:v>79.5</c:v>
                </c:pt>
                <c:pt idx="9">
                  <c:v>89.2</c:v>
                </c:pt>
                <c:pt idx="10">
                  <c:v>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3-F349-9C20-BF3125F9FEBA}"/>
            </c:ext>
          </c:extLst>
        </c:ser>
        <c:ser>
          <c:idx val="2"/>
          <c:order val="2"/>
          <c:tx>
            <c:v>Erhvervs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Sheet2!$B$1:$L$1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2016*</c:v>
                </c:pt>
                <c:pt idx="9">
                  <c:v>2017*</c:v>
                </c:pt>
                <c:pt idx="10">
                  <c:v>2018*</c:v>
                </c:pt>
              </c:strCache>
            </c:strRef>
          </c:cat>
          <c:val>
            <c:numRef>
              <c:f>Sheet2!$B$4:$L$4</c:f>
              <c:numCache>
                <c:formatCode>General</c:formatCode>
                <c:ptCount val="11"/>
                <c:pt idx="0">
                  <c:v>307.7</c:v>
                </c:pt>
                <c:pt idx="1">
                  <c:v>274.60000000000002</c:v>
                </c:pt>
                <c:pt idx="2">
                  <c:v>261.10000000000002</c:v>
                </c:pt>
                <c:pt idx="3">
                  <c:v>251.9</c:v>
                </c:pt>
                <c:pt idx="4">
                  <c:v>268.40000000000003</c:v>
                </c:pt>
                <c:pt idx="5">
                  <c:v>283.39999999999998</c:v>
                </c:pt>
                <c:pt idx="6">
                  <c:v>289.70000000000005</c:v>
                </c:pt>
                <c:pt idx="7">
                  <c:v>305.89999999999998</c:v>
                </c:pt>
                <c:pt idx="8">
                  <c:v>332.5</c:v>
                </c:pt>
                <c:pt idx="9">
                  <c:v>335.1</c:v>
                </c:pt>
                <c:pt idx="10">
                  <c:v>353.5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3-F349-9C20-BF3125F9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69584"/>
        <c:axId val="244642272"/>
      </c:lineChart>
      <c:catAx>
        <c:axId val="2443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42272"/>
        <c:crosses val="autoZero"/>
        <c:auto val="1"/>
        <c:lblAlgn val="ctr"/>
        <c:lblOffset val="100"/>
        <c:noMultiLvlLbl val="0"/>
      </c:catAx>
      <c:valAx>
        <c:axId val="244642272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Millliarder</a:t>
                </a:r>
                <a:r>
                  <a:rPr lang="en-GB" baseline="0"/>
                  <a:t> DKK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69584"/>
        <c:crosses val="autoZero"/>
        <c:crossBetween val="between"/>
      </c:valAx>
      <c:valAx>
        <c:axId val="604222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82464"/>
        <c:crosses val="max"/>
        <c:crossBetween val="between"/>
      </c:valAx>
      <c:catAx>
        <c:axId val="24738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4222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1957082995E-2"/>
          <c:y val="0.85444788889577783"/>
          <c:w val="0.9"/>
          <c:h val="4.4278835224337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5</xdr:row>
      <xdr:rowOff>31750</xdr:rowOff>
    </xdr:from>
    <xdr:to>
      <xdr:col>16</xdr:col>
      <xdr:colOff>749300</xdr:colOff>
      <xdr:row>18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8068A-741E-5A47-B95C-04654594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46</xdr:row>
      <xdr:rowOff>266700</xdr:rowOff>
    </xdr:from>
    <xdr:to>
      <xdr:col>19</xdr:col>
      <xdr:colOff>558800</xdr:colOff>
      <xdr:row>56</xdr:row>
      <xdr:rowOff>285750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68B55-5F50-1C4E-948D-6B7A9135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0.07042</cdr:x>
      <cdr:y>0.91045</cdr:y>
    </cdr:from>
    <cdr:to>
      <cdr:x>0.54673</cdr:x>
      <cdr:y>0.99147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8ED499-22F9-0040-8791-75A5779272DE}"/>
            </a:ext>
          </a:extLst>
        </cdr:cNvPr>
        <cdr:cNvSpPr txBox="1"/>
      </cdr:nvSpPr>
      <cdr:spPr>
        <a:xfrm xmlns:a="http://schemas.openxmlformats.org/drawingml/2006/main">
          <a:off x="349250" y="2711450"/>
          <a:ext cx="23622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 STO s. 47, 60 og 146 samt</a:t>
          </a:r>
          <a:r>
            <a:rPr lang="en-GB" sz="800" i="1" baseline="0"/>
            <a:t> egne beregninger 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0.06926</cdr:x>
      <cdr:y>0.88798</cdr:y>
    </cdr:from>
    <cdr:to>
      <cdr:x>0.52381</cdr:x>
      <cdr:y>0.97352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905F03-B1FF-454C-A684-6279BA9B6ACA}"/>
            </a:ext>
          </a:extLst>
        </cdr:cNvPr>
        <cdr:cNvSpPr txBox="1"/>
      </cdr:nvSpPr>
      <cdr:spPr>
        <a:xfrm xmlns:a="http://schemas.openxmlformats.org/drawingml/2006/main">
          <a:off x="406400" y="2768600"/>
          <a:ext cx="2667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i="1"/>
            <a:t>Kilde: STO s. 62 og 146 samt</a:t>
          </a:r>
          <a:r>
            <a:rPr lang="en-GB" sz="800" i="1" baseline="0"/>
            <a:t> egne beregninger </a:t>
          </a:r>
          <a:endParaRPr lang="en-GB" sz="800" i="1"/>
        </a:p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14</xdr:row>
      <xdr:rowOff>25400</xdr:rowOff>
    </xdr:from>
    <xdr:to>
      <xdr:col>11</xdr:col>
      <xdr:colOff>482600</xdr:colOff>
      <xdr:row>37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7AB68-1F98-A641-9120-B0A37F03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0.05414</cdr:x>
      <cdr:y>0.89504</cdr:y>
    </cdr:from>
    <cdr:to>
      <cdr:x>0.50766</cdr:x>
      <cdr:y>0.96588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4A28FF-8072-124D-A6D8-A316D1FC9678}"/>
            </a:ext>
          </a:extLst>
        </cdr:cNvPr>
        <cdr:cNvSpPr txBox="1"/>
      </cdr:nvSpPr>
      <cdr:spPr>
        <a:xfrm xmlns:a="http://schemas.openxmlformats.org/drawingml/2006/main">
          <a:off x="336550" y="4330838"/>
          <a:ext cx="2819400" cy="342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</a:t>
          </a:r>
          <a:r>
            <a:rPr lang="en-GB" sz="800" i="1" baseline="0"/>
            <a:t> STO s. 130 og egne beregninger</a:t>
          </a:r>
        </a:p>
        <a:p xmlns:a="http://schemas.openxmlformats.org/drawingml/2006/main">
          <a:r>
            <a:rPr lang="en-GB" sz="800" i="1" baseline="0"/>
            <a:t>Anm: De sidste tre år (2016-2018) er stadig under revision </a:t>
          </a:r>
          <a:endParaRPr lang="en-GB" sz="800" i="1"/>
        </a:p>
      </cdr:txBody>
    </cdr:sp>
  </cdr:relSizeAnchor>
  <cdr:relSizeAnchor xmlns:cdr="http://schemas.openxmlformats.org/drawingml/2006/chartDrawing">
    <cdr:from>
      <cdr:x>0.51379</cdr:x>
      <cdr:y>0.91864</cdr:y>
    </cdr:from>
    <cdr:to>
      <cdr:x>0.95506</cdr:x>
      <cdr:y>0.979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CD441F-434C-E44C-8762-F4CFA049254D}"/>
            </a:ext>
          </a:extLst>
        </cdr:cNvPr>
        <cdr:cNvSpPr txBox="1"/>
      </cdr:nvSpPr>
      <cdr:spPr>
        <a:xfrm xmlns:a="http://schemas.openxmlformats.org/drawingml/2006/main">
          <a:off x="3194050" y="4445000"/>
          <a:ext cx="2743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b="1" i="1"/>
            <a:t>OPS: Niveau er vist på venstre akse,</a:t>
          </a:r>
          <a:r>
            <a:rPr lang="en-GB" sz="800" b="1" i="1" baseline="0"/>
            <a:t> og %ændring på højre</a:t>
          </a:r>
          <a:endParaRPr lang="en-GB" sz="700" b="1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9A79-F735-8F4D-BB57-674EB6B5AEC5}">
  <dimension ref="A1:AD63"/>
  <sheetViews>
    <sheetView tabSelected="1" zoomScale="60" zoomScaleNormal="6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J44" sqref="J44"/>
    </sheetView>
  </sheetViews>
  <sheetFormatPr baseColWidth="10" defaultRowHeight="16" x14ac:dyDescent="0.2"/>
  <cols>
    <col min="1" max="1" width="17.33203125" customWidth="1"/>
  </cols>
  <sheetData>
    <row r="1" spans="1:13" x14ac:dyDescent="0.2">
      <c r="A1" s="1"/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/>
      <c r="L1" s="2"/>
    </row>
    <row r="2" spans="1:13" ht="28" x14ac:dyDescent="0.2">
      <c r="A2" s="1" t="s">
        <v>3</v>
      </c>
      <c r="B2" s="10">
        <v>118.5</v>
      </c>
      <c r="C2" s="10">
        <v>120.7</v>
      </c>
      <c r="D2" s="11">
        <v>122.9</v>
      </c>
      <c r="E2" s="10">
        <v>124.5</v>
      </c>
      <c r="F2" s="10">
        <v>125.9</v>
      </c>
      <c r="G2" s="10">
        <v>127.6</v>
      </c>
      <c r="H2" s="10">
        <v>129.9</v>
      </c>
      <c r="I2" s="10">
        <v>131.9</v>
      </c>
      <c r="J2" s="10">
        <v>134.5</v>
      </c>
      <c r="K2" s="10"/>
      <c r="L2" s="10">
        <f>(E4/D4-1)*100</f>
        <v>1.8358157256667784</v>
      </c>
    </row>
    <row r="3" spans="1:13" x14ac:dyDescent="0.2">
      <c r="A3" s="12" t="s">
        <v>2</v>
      </c>
      <c r="B3" s="3"/>
      <c r="C3" s="14">
        <f>(C2/B2-1)*100</f>
        <v>1.8565400843881807</v>
      </c>
      <c r="D3" s="14">
        <f t="shared" ref="D3:J3" si="0">(D2/C2-1)*100</f>
        <v>1.8227009113504611</v>
      </c>
      <c r="E3" s="14">
        <f t="shared" si="0"/>
        <v>1.301871440195268</v>
      </c>
      <c r="F3" s="14">
        <f t="shared" si="0"/>
        <v>1.1244979919678766</v>
      </c>
      <c r="G3" s="14">
        <f t="shared" si="0"/>
        <v>1.350277998411431</v>
      </c>
      <c r="H3" s="14">
        <f t="shared" si="0"/>
        <v>1.8025078369906078</v>
      </c>
      <c r="I3" s="14">
        <f t="shared" si="0"/>
        <v>1.5396458814472602</v>
      </c>
      <c r="J3" s="14">
        <f t="shared" si="0"/>
        <v>1.9711902956785377</v>
      </c>
      <c r="K3" s="3"/>
      <c r="L3" s="3"/>
    </row>
    <row r="4" spans="1:13" x14ac:dyDescent="0.2">
      <c r="A4" s="1" t="s">
        <v>0</v>
      </c>
      <c r="B4" s="10">
        <v>279.10000000000002</v>
      </c>
      <c r="C4" s="10">
        <v>282.60000000000002</v>
      </c>
      <c r="D4" s="10">
        <v>288.7</v>
      </c>
      <c r="E4" s="10">
        <v>294</v>
      </c>
      <c r="F4" s="10">
        <v>298.8</v>
      </c>
      <c r="G4" s="10">
        <v>308.10000000000002</v>
      </c>
      <c r="H4" s="10">
        <v>312.10000000000002</v>
      </c>
      <c r="I4" s="10">
        <v>320</v>
      </c>
      <c r="J4" s="10">
        <v>326</v>
      </c>
      <c r="M4" s="8"/>
    </row>
    <row r="5" spans="1:13" x14ac:dyDescent="0.2">
      <c r="A5" s="13" t="s">
        <v>2</v>
      </c>
      <c r="C5" s="14">
        <f>(C4/B4-1)*100</f>
        <v>1.2540308133285549</v>
      </c>
      <c r="D5" s="14">
        <f t="shared" ref="D5:J5" si="1">(D4/C4-1)*100</f>
        <v>2.1585279547062797</v>
      </c>
      <c r="E5" s="14">
        <f t="shared" si="1"/>
        <v>1.8358157256667784</v>
      </c>
      <c r="F5" s="14">
        <f t="shared" si="1"/>
        <v>1.6326530612244872</v>
      </c>
      <c r="G5" s="14">
        <f t="shared" si="1"/>
        <v>3.1124497991967814</v>
      </c>
      <c r="H5" s="14">
        <f t="shared" si="1"/>
        <v>1.2982797792924439</v>
      </c>
      <c r="I5" s="14">
        <f t="shared" si="1"/>
        <v>2.5312399871835867</v>
      </c>
      <c r="J5" s="14">
        <f t="shared" si="1"/>
        <v>1.8750000000000044</v>
      </c>
      <c r="M5" s="9"/>
    </row>
    <row r="6" spans="1:13" x14ac:dyDescent="0.2">
      <c r="A6" s="1" t="s">
        <v>1</v>
      </c>
      <c r="B6" s="3">
        <v>93.3</v>
      </c>
      <c r="C6" s="3">
        <v>95.9</v>
      </c>
      <c r="D6" s="3">
        <v>98.2</v>
      </c>
      <c r="E6" s="3">
        <v>99</v>
      </c>
      <c r="F6" s="3">
        <v>99.6</v>
      </c>
      <c r="G6" s="3">
        <v>100</v>
      </c>
      <c r="H6" s="3">
        <v>100.3</v>
      </c>
      <c r="I6" s="3">
        <v>101.4</v>
      </c>
      <c r="J6" s="3">
        <v>102.2</v>
      </c>
      <c r="K6" s="3"/>
      <c r="L6" s="3"/>
    </row>
    <row r="7" spans="1:13" x14ac:dyDescent="0.2">
      <c r="A7" s="5" t="s">
        <v>2</v>
      </c>
      <c r="B7" s="4"/>
      <c r="C7" s="14">
        <f>(C6/B6-1)*100</f>
        <v>2.7867095391211238</v>
      </c>
      <c r="D7" s="14">
        <f t="shared" ref="D7:J7" si="2">(D6/C6-1)*100</f>
        <v>2.3983315954118734</v>
      </c>
      <c r="E7" s="14">
        <f t="shared" si="2"/>
        <v>0.81466395112015366</v>
      </c>
      <c r="F7" s="14">
        <f t="shared" si="2"/>
        <v>0.60606060606060996</v>
      </c>
      <c r="G7" s="14">
        <f t="shared" si="2"/>
        <v>0.40160642570281624</v>
      </c>
      <c r="H7" s="14">
        <f t="shared" si="2"/>
        <v>0.29999999999998916</v>
      </c>
      <c r="I7" s="14">
        <f t="shared" si="2"/>
        <v>1.0967098703888345</v>
      </c>
      <c r="J7" s="14">
        <f t="shared" si="2"/>
        <v>0.78895463510848529</v>
      </c>
      <c r="L7" s="4"/>
    </row>
    <row r="8" spans="1:13" x14ac:dyDescent="0.2">
      <c r="A8" s="5"/>
      <c r="B8" s="6"/>
      <c r="C8" s="6"/>
      <c r="D8" s="6"/>
      <c r="E8" s="6"/>
      <c r="F8" s="6"/>
      <c r="G8" s="6"/>
      <c r="H8" s="6"/>
      <c r="I8" s="6"/>
      <c r="J8" s="6"/>
      <c r="L8" s="6"/>
    </row>
    <row r="9" spans="1:13" x14ac:dyDescent="0.2">
      <c r="A9" t="s">
        <v>4</v>
      </c>
      <c r="B9" s="15">
        <f>(B2/B6)*100</f>
        <v>127.0096463022508</v>
      </c>
      <c r="C9" s="15">
        <f>(C2/C6)*100</f>
        <v>125.86027111574556</v>
      </c>
      <c r="D9" s="15">
        <f t="shared" ref="C9:J9" si="3">(D2/D6)*100</f>
        <v>125.15274949083503</v>
      </c>
      <c r="E9" s="15">
        <f t="shared" si="3"/>
        <v>125.75757575757575</v>
      </c>
      <c r="F9" s="15">
        <f t="shared" si="3"/>
        <v>126.40562248995985</v>
      </c>
      <c r="G9" s="15">
        <f t="shared" si="3"/>
        <v>127.60000000000001</v>
      </c>
      <c r="H9" s="15">
        <f t="shared" si="3"/>
        <v>129.51146560319046</v>
      </c>
      <c r="I9" s="15">
        <f t="shared" si="3"/>
        <v>130.07889546351086</v>
      </c>
      <c r="J9" s="15">
        <f t="shared" si="3"/>
        <v>131.60469667318981</v>
      </c>
      <c r="L9" s="7"/>
    </row>
    <row r="10" spans="1:13" x14ac:dyDescent="0.2">
      <c r="A10" t="s">
        <v>5</v>
      </c>
      <c r="B10" s="15">
        <f>(B4/B6)*100</f>
        <v>299.14255091103968</v>
      </c>
      <c r="C10" s="15">
        <f t="shared" ref="C10:J10" si="4">(C4/C6)*100</f>
        <v>294.68196037539104</v>
      </c>
      <c r="D10" s="15">
        <f t="shared" si="4"/>
        <v>293.99185336048879</v>
      </c>
      <c r="E10" s="15">
        <f>(E4/E6)*100</f>
        <v>296.969696969697</v>
      </c>
      <c r="F10" s="15">
        <f t="shared" si="4"/>
        <v>300.00000000000006</v>
      </c>
      <c r="G10" s="15">
        <f t="shared" si="4"/>
        <v>308.10000000000002</v>
      </c>
      <c r="H10" s="15">
        <f t="shared" si="4"/>
        <v>311.16650049850449</v>
      </c>
      <c r="I10" s="15">
        <f t="shared" si="4"/>
        <v>315.58185404339247</v>
      </c>
      <c r="J10" s="15">
        <f t="shared" si="4"/>
        <v>318.98238747553813</v>
      </c>
    </row>
    <row r="12" spans="1:13" x14ac:dyDescent="0.2">
      <c r="A12" s="5" t="s">
        <v>6</v>
      </c>
      <c r="C12" s="15">
        <f>(C9/B9-1)*100</f>
        <v>-0.904951096210449</v>
      </c>
      <c r="D12" s="15">
        <f t="shared" ref="D12:J12" si="5">(D9/C9-1)*100</f>
        <v>-0.5621484989968506</v>
      </c>
      <c r="E12" s="15">
        <f t="shared" si="5"/>
        <v>0.48327045886036313</v>
      </c>
      <c r="F12" s="15">
        <f t="shared" si="5"/>
        <v>0.51531426912470035</v>
      </c>
      <c r="G12" s="15">
        <f t="shared" si="5"/>
        <v>0.94487688641777812</v>
      </c>
      <c r="H12" s="15">
        <f t="shared" si="5"/>
        <v>1.498013795603792</v>
      </c>
      <c r="I12" s="15">
        <f t="shared" si="5"/>
        <v>0.43813098529743577</v>
      </c>
      <c r="J12" s="15">
        <f t="shared" si="5"/>
        <v>1.1729813696849556</v>
      </c>
    </row>
    <row r="13" spans="1:13" x14ac:dyDescent="0.2">
      <c r="A13" s="5" t="s">
        <v>7</v>
      </c>
      <c r="C13" s="15">
        <f>(C10/B10-1)*100</f>
        <v>-1.4911253922465728</v>
      </c>
      <c r="D13" s="15">
        <f t="shared" ref="D13:J13" si="6">(D10/C10-1)*100</f>
        <v>-0.23418705848947674</v>
      </c>
      <c r="E13" s="15">
        <f t="shared" si="6"/>
        <v>1.0129000430351365</v>
      </c>
      <c r="F13" s="15">
        <f t="shared" si="6"/>
        <v>1.0204081632653184</v>
      </c>
      <c r="G13" s="15">
        <f t="shared" si="6"/>
        <v>2.6999999999999913</v>
      </c>
      <c r="H13" s="15">
        <f t="shared" si="6"/>
        <v>0.99529389759962505</v>
      </c>
      <c r="I13" s="15">
        <f t="shared" si="6"/>
        <v>1.4189681530030862</v>
      </c>
      <c r="J13" s="15">
        <f t="shared" si="6"/>
        <v>1.0775440313111506</v>
      </c>
    </row>
    <row r="14" spans="1:13" x14ac:dyDescent="0.2">
      <c r="A14" s="13" t="s">
        <v>9</v>
      </c>
      <c r="B14" s="15">
        <f>((J9/B9)^(1/8)-1)*100</f>
        <v>0.44523409164221039</v>
      </c>
      <c r="C14" s="15">
        <f>B14</f>
        <v>0.44523409164221039</v>
      </c>
      <c r="D14" s="15">
        <f t="shared" ref="D14:J14" si="7">C14</f>
        <v>0.44523409164221039</v>
      </c>
      <c r="E14" s="15">
        <f t="shared" si="7"/>
        <v>0.44523409164221039</v>
      </c>
      <c r="F14" s="15">
        <f t="shared" si="7"/>
        <v>0.44523409164221039</v>
      </c>
      <c r="G14" s="15">
        <f t="shared" si="7"/>
        <v>0.44523409164221039</v>
      </c>
      <c r="H14" s="15">
        <f t="shared" si="7"/>
        <v>0.44523409164221039</v>
      </c>
      <c r="I14" s="15">
        <f t="shared" si="7"/>
        <v>0.44523409164221039</v>
      </c>
      <c r="J14" s="15">
        <f t="shared" si="7"/>
        <v>0.44523409164221039</v>
      </c>
    </row>
    <row r="15" spans="1:13" x14ac:dyDescent="0.2">
      <c r="A15" s="13" t="s">
        <v>10</v>
      </c>
      <c r="B15" s="15">
        <f>((J10/B10)^(1/8)-1)*100</f>
        <v>0.80592612699981192</v>
      </c>
      <c r="C15" s="15">
        <f>B15</f>
        <v>0.80592612699981192</v>
      </c>
      <c r="D15" s="15">
        <f t="shared" ref="D15:J15" si="8">C15</f>
        <v>0.80592612699981192</v>
      </c>
      <c r="E15" s="15">
        <f t="shared" si="8"/>
        <v>0.80592612699981192</v>
      </c>
      <c r="F15" s="15">
        <f t="shared" si="8"/>
        <v>0.80592612699981192</v>
      </c>
      <c r="G15" s="15">
        <f t="shared" si="8"/>
        <v>0.80592612699981192</v>
      </c>
      <c r="H15" s="15">
        <f t="shared" si="8"/>
        <v>0.80592612699981192</v>
      </c>
      <c r="I15" s="15">
        <f t="shared" si="8"/>
        <v>0.80592612699981192</v>
      </c>
      <c r="J15" s="15">
        <f t="shared" si="8"/>
        <v>0.80592612699981192</v>
      </c>
      <c r="K15" s="15"/>
    </row>
    <row r="16" spans="1:13" x14ac:dyDescent="0.2">
      <c r="A16" s="1"/>
      <c r="B16" s="4"/>
      <c r="C16" s="4"/>
      <c r="D16" s="4"/>
      <c r="E16" s="4"/>
      <c r="F16" s="4"/>
      <c r="G16" s="4"/>
      <c r="H16" s="4"/>
      <c r="I16" s="4"/>
      <c r="J16" s="4"/>
    </row>
    <row r="17" spans="1:30" x14ac:dyDescent="0.2">
      <c r="A17" s="5" t="s">
        <v>8</v>
      </c>
      <c r="B17" s="6"/>
      <c r="C17" s="6"/>
      <c r="D17" s="6"/>
      <c r="E17" s="6"/>
      <c r="F17" s="6"/>
      <c r="G17" s="6"/>
      <c r="H17" s="6"/>
      <c r="I17" s="6"/>
      <c r="J17" s="6"/>
    </row>
    <row r="18" spans="1:30" ht="28" x14ac:dyDescent="0.2">
      <c r="A18" s="20" t="s">
        <v>13</v>
      </c>
      <c r="B18" s="10">
        <v>118.3</v>
      </c>
      <c r="C18" s="10">
        <v>119.7</v>
      </c>
      <c r="D18" s="10">
        <v>122.9</v>
      </c>
      <c r="E18" s="10">
        <v>123.8</v>
      </c>
      <c r="F18" s="10">
        <v>125.1</v>
      </c>
      <c r="G18" s="10">
        <v>126</v>
      </c>
      <c r="H18" s="10">
        <v>125.4</v>
      </c>
      <c r="I18" s="10">
        <v>126.4</v>
      </c>
      <c r="J18" s="10">
        <v>130.5</v>
      </c>
    </row>
    <row r="19" spans="1:30" ht="28" x14ac:dyDescent="0.2">
      <c r="A19" s="21" t="s">
        <v>14</v>
      </c>
      <c r="B19" s="10">
        <v>145</v>
      </c>
      <c r="C19" s="10">
        <v>147.30000000000001</v>
      </c>
      <c r="D19" s="10">
        <v>150.4</v>
      </c>
      <c r="E19" s="10">
        <v>153</v>
      </c>
      <c r="F19" s="10">
        <v>155.69999999999999</v>
      </c>
      <c r="G19" s="10">
        <v>157.9</v>
      </c>
      <c r="H19" s="10">
        <v>159.30000000000001</v>
      </c>
      <c r="I19" s="10">
        <v>162.9</v>
      </c>
      <c r="J19" s="10">
        <v>167.4</v>
      </c>
    </row>
    <row r="20" spans="1:30" ht="28" x14ac:dyDescent="0.2">
      <c r="A20" s="21" t="s">
        <v>15</v>
      </c>
      <c r="B20" s="10">
        <v>165.8</v>
      </c>
      <c r="C20" s="10">
        <v>168.4</v>
      </c>
      <c r="D20" s="10">
        <v>171.5</v>
      </c>
      <c r="E20" s="10">
        <v>174.3</v>
      </c>
      <c r="F20" s="10">
        <v>178</v>
      </c>
      <c r="G20" s="10">
        <v>180.5</v>
      </c>
      <c r="H20" s="10">
        <v>182.7</v>
      </c>
      <c r="I20" s="10">
        <v>187</v>
      </c>
      <c r="J20" s="10">
        <v>192.2</v>
      </c>
    </row>
    <row r="21" spans="1:30" ht="28" x14ac:dyDescent="0.2">
      <c r="A21" s="21" t="s">
        <v>16</v>
      </c>
      <c r="B21" s="10">
        <v>187.9</v>
      </c>
      <c r="C21" s="10">
        <v>190.9</v>
      </c>
      <c r="D21" s="10">
        <v>194.3</v>
      </c>
      <c r="E21" s="10">
        <v>197.7</v>
      </c>
      <c r="F21" s="10">
        <v>202.2</v>
      </c>
      <c r="G21" s="10">
        <v>205.1</v>
      </c>
      <c r="H21" s="10">
        <v>208.3</v>
      </c>
      <c r="I21" s="10">
        <v>213.4</v>
      </c>
      <c r="J21" s="10">
        <v>219.5</v>
      </c>
    </row>
    <row r="22" spans="1:30" ht="28" x14ac:dyDescent="0.2">
      <c r="A22" s="21" t="s">
        <v>17</v>
      </c>
      <c r="B22" s="10">
        <v>209.6</v>
      </c>
      <c r="C22" s="10">
        <v>213.2</v>
      </c>
      <c r="D22" s="10">
        <v>217.1</v>
      </c>
      <c r="E22" s="10">
        <v>221.2</v>
      </c>
      <c r="F22" s="10">
        <v>226.7</v>
      </c>
      <c r="G22" s="10">
        <v>230.1</v>
      </c>
      <c r="H22" s="10">
        <v>234.3</v>
      </c>
      <c r="I22" s="10">
        <v>240.3</v>
      </c>
      <c r="J22" s="10">
        <v>247.1</v>
      </c>
    </row>
    <row r="23" spans="1:30" ht="28" x14ac:dyDescent="0.2">
      <c r="A23" s="21" t="s">
        <v>18</v>
      </c>
      <c r="B23" s="10">
        <v>232.4</v>
      </c>
      <c r="C23" s="10">
        <v>236.6</v>
      </c>
      <c r="D23" s="10">
        <v>241.1</v>
      </c>
      <c r="E23" s="10">
        <v>246.3</v>
      </c>
      <c r="F23" s="10">
        <v>252.7</v>
      </c>
      <c r="G23" s="10">
        <v>256.89999999999998</v>
      </c>
      <c r="H23" s="10">
        <v>261.89999999999998</v>
      </c>
      <c r="I23" s="10">
        <v>269</v>
      </c>
      <c r="J23" s="10">
        <v>276.60000000000002</v>
      </c>
    </row>
    <row r="24" spans="1:30" ht="28" x14ac:dyDescent="0.2">
      <c r="A24" s="21" t="s">
        <v>19</v>
      </c>
      <c r="B24" s="10">
        <v>258.60000000000002</v>
      </c>
      <c r="C24" s="10">
        <v>263.60000000000002</v>
      </c>
      <c r="D24" s="10">
        <v>268.89999999999998</v>
      </c>
      <c r="E24" s="10">
        <v>275.39999999999998</v>
      </c>
      <c r="F24" s="10">
        <v>283</v>
      </c>
      <c r="G24" s="10">
        <v>288.2</v>
      </c>
      <c r="H24" s="10">
        <v>294.10000000000002</v>
      </c>
      <c r="I24" s="10">
        <v>302.3</v>
      </c>
      <c r="J24" s="10">
        <v>311</v>
      </c>
      <c r="S24" s="1"/>
      <c r="T24" s="4"/>
      <c r="U24" s="4"/>
      <c r="V24" s="4">
        <v>2010</v>
      </c>
      <c r="W24" s="4">
        <v>2011</v>
      </c>
      <c r="X24" s="4">
        <v>2012</v>
      </c>
      <c r="Y24" s="4">
        <v>2013</v>
      </c>
      <c r="Z24" s="4">
        <v>2014</v>
      </c>
      <c r="AA24" s="4">
        <v>2015</v>
      </c>
      <c r="AB24" s="4">
        <v>2016</v>
      </c>
      <c r="AC24" s="4">
        <v>2017</v>
      </c>
      <c r="AD24" s="4">
        <v>2018</v>
      </c>
    </row>
    <row r="25" spans="1:30" ht="28" x14ac:dyDescent="0.2">
      <c r="A25" s="21" t="s">
        <v>20</v>
      </c>
      <c r="B25" s="10">
        <v>292.7</v>
      </c>
      <c r="C25" s="10">
        <v>298.89999999999998</v>
      </c>
      <c r="D25" s="10">
        <v>305.2</v>
      </c>
      <c r="E25" s="10">
        <v>314</v>
      </c>
      <c r="F25" s="10">
        <v>322.89999999999998</v>
      </c>
      <c r="G25" s="10">
        <v>329.2</v>
      </c>
      <c r="H25" s="10">
        <v>336.3</v>
      </c>
      <c r="I25" s="10">
        <v>345.9</v>
      </c>
      <c r="J25" s="10">
        <v>355.6</v>
      </c>
      <c r="S25" s="5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28" x14ac:dyDescent="0.2">
      <c r="A26" s="21" t="s">
        <v>19</v>
      </c>
      <c r="B26" s="10">
        <v>350.3</v>
      </c>
      <c r="C26" s="10">
        <v>358.8</v>
      </c>
      <c r="D26" s="10">
        <v>367.5</v>
      </c>
      <c r="E26" s="10">
        <v>379.8</v>
      </c>
      <c r="F26" s="10">
        <v>390.7</v>
      </c>
      <c r="G26" s="10">
        <v>399.6</v>
      </c>
      <c r="H26" s="10">
        <v>408.3</v>
      </c>
      <c r="I26" s="10">
        <v>420.7</v>
      </c>
      <c r="J26" s="10">
        <v>431.5</v>
      </c>
      <c r="S26" s="20" t="s">
        <v>13</v>
      </c>
      <c r="T26" s="10">
        <v>118.3</v>
      </c>
      <c r="U26" s="10">
        <v>119.7</v>
      </c>
      <c r="V26" s="10">
        <v>122.9</v>
      </c>
      <c r="W26" s="10">
        <v>123.8</v>
      </c>
      <c r="X26" s="10">
        <v>125.1</v>
      </c>
      <c r="Y26" s="10">
        <v>126</v>
      </c>
      <c r="Z26" s="10">
        <v>125.4</v>
      </c>
      <c r="AA26" s="10">
        <v>126.4</v>
      </c>
      <c r="AB26" s="10">
        <v>130.5</v>
      </c>
    </row>
    <row r="27" spans="1:30" ht="28" x14ac:dyDescent="0.2">
      <c r="A27" s="16"/>
      <c r="B27" s="10"/>
      <c r="C27" s="10"/>
      <c r="D27" s="10"/>
      <c r="E27" s="10"/>
      <c r="F27" s="10"/>
      <c r="G27" s="10"/>
      <c r="H27" s="10"/>
      <c r="I27" s="10"/>
      <c r="J27" s="10"/>
      <c r="S27" s="21" t="s">
        <v>14</v>
      </c>
      <c r="T27" s="10">
        <v>145</v>
      </c>
      <c r="U27" s="10">
        <v>147.30000000000001</v>
      </c>
      <c r="V27" s="10">
        <v>150.4</v>
      </c>
      <c r="W27" s="10">
        <v>153</v>
      </c>
      <c r="X27" s="10">
        <v>155.69999999999999</v>
      </c>
      <c r="Y27" s="10">
        <v>157.9</v>
      </c>
      <c r="Z27" s="10">
        <v>159.30000000000001</v>
      </c>
      <c r="AA27" s="10">
        <v>162.9</v>
      </c>
      <c r="AB27" s="10">
        <v>167.4</v>
      </c>
    </row>
    <row r="28" spans="1:30" ht="28" x14ac:dyDescent="0.2">
      <c r="A28" s="1" t="s">
        <v>1</v>
      </c>
      <c r="B28" s="3">
        <v>93.3</v>
      </c>
      <c r="C28" s="3">
        <v>95.9</v>
      </c>
      <c r="D28" s="3">
        <v>98.2</v>
      </c>
      <c r="E28" s="3">
        <v>99</v>
      </c>
      <c r="F28" s="3">
        <v>99.6</v>
      </c>
      <c r="G28" s="3">
        <v>100</v>
      </c>
      <c r="H28" s="3">
        <v>100.3</v>
      </c>
      <c r="I28" s="3">
        <v>101.4</v>
      </c>
      <c r="J28" s="3">
        <v>102.2</v>
      </c>
      <c r="S28" s="21" t="s">
        <v>15</v>
      </c>
      <c r="T28" s="10">
        <v>165.8</v>
      </c>
      <c r="U28" s="10">
        <v>168.4</v>
      </c>
      <c r="V28" s="10">
        <v>171.5</v>
      </c>
      <c r="W28" s="10">
        <v>174.3</v>
      </c>
      <c r="X28" s="10">
        <v>178</v>
      </c>
      <c r="Y28" s="10">
        <v>180.5</v>
      </c>
      <c r="Z28" s="10">
        <v>182.7</v>
      </c>
      <c r="AA28" s="10">
        <v>187</v>
      </c>
      <c r="AB28" s="10">
        <v>192.2</v>
      </c>
    </row>
    <row r="29" spans="1:30" ht="28" x14ac:dyDescent="0.2">
      <c r="S29" s="21" t="s">
        <v>16</v>
      </c>
      <c r="T29" s="10">
        <v>187.9</v>
      </c>
      <c r="U29" s="10">
        <v>190.9</v>
      </c>
      <c r="V29" s="10">
        <v>194.3</v>
      </c>
      <c r="W29" s="10">
        <v>197.7</v>
      </c>
      <c r="X29" s="10">
        <v>202.2</v>
      </c>
      <c r="Y29" s="10">
        <v>205.1</v>
      </c>
      <c r="Z29" s="10">
        <v>208.3</v>
      </c>
      <c r="AA29" s="10">
        <v>213.4</v>
      </c>
      <c r="AB29" s="10">
        <v>219.5</v>
      </c>
    </row>
    <row r="30" spans="1:30" ht="28" x14ac:dyDescent="0.2">
      <c r="A30" s="17" t="s">
        <v>11</v>
      </c>
      <c r="S30" s="21" t="s">
        <v>17</v>
      </c>
      <c r="T30" s="10">
        <v>209.6</v>
      </c>
      <c r="U30" s="10">
        <v>213.2</v>
      </c>
      <c r="V30" s="10">
        <v>217.1</v>
      </c>
      <c r="W30" s="10">
        <v>221.2</v>
      </c>
      <c r="X30" s="10">
        <v>226.7</v>
      </c>
      <c r="Y30" s="10">
        <v>230.1</v>
      </c>
      <c r="Z30" s="10">
        <v>234.3</v>
      </c>
      <c r="AA30" s="10">
        <v>240.3</v>
      </c>
      <c r="AB30" s="10">
        <v>247.1</v>
      </c>
    </row>
    <row r="31" spans="1:30" ht="28" x14ac:dyDescent="0.2">
      <c r="A31" s="20" t="s">
        <v>13</v>
      </c>
      <c r="B31" s="18">
        <f>B18/B$28*100</f>
        <v>126.79528403001072</v>
      </c>
      <c r="C31" s="18">
        <f>C18/C$28*100</f>
        <v>124.81751824817518</v>
      </c>
      <c r="D31" s="18">
        <f t="shared" ref="C31:J31" si="9">D18/D$28*100</f>
        <v>125.15274949083503</v>
      </c>
      <c r="E31" s="18">
        <f t="shared" si="9"/>
        <v>125.05050505050505</v>
      </c>
      <c r="F31" s="18">
        <f t="shared" si="9"/>
        <v>125.60240963855422</v>
      </c>
      <c r="G31" s="18">
        <f t="shared" si="9"/>
        <v>126</v>
      </c>
      <c r="H31" s="18">
        <f t="shared" si="9"/>
        <v>125.02492522432702</v>
      </c>
      <c r="I31" s="18">
        <f t="shared" si="9"/>
        <v>124.65483234714003</v>
      </c>
      <c r="J31" s="18">
        <f t="shared" si="9"/>
        <v>127.69080234833659</v>
      </c>
      <c r="S31" s="21" t="s">
        <v>18</v>
      </c>
      <c r="T31" s="10">
        <v>232.4</v>
      </c>
      <c r="U31" s="10">
        <v>236.6</v>
      </c>
      <c r="V31" s="10">
        <v>241.1</v>
      </c>
      <c r="W31" s="10">
        <v>246.3</v>
      </c>
      <c r="X31" s="10">
        <v>252.7</v>
      </c>
      <c r="Y31" s="10">
        <v>256.89999999999998</v>
      </c>
      <c r="Z31" s="10">
        <v>261.89999999999998</v>
      </c>
      <c r="AA31" s="10">
        <v>269</v>
      </c>
      <c r="AB31" s="10">
        <v>276.60000000000002</v>
      </c>
    </row>
    <row r="32" spans="1:30" ht="28" x14ac:dyDescent="0.2">
      <c r="A32" s="21" t="s">
        <v>14</v>
      </c>
      <c r="B32" s="18">
        <f t="shared" ref="B32:J40" si="10">B19/B$28*100</f>
        <v>155.41264737406217</v>
      </c>
      <c r="C32" s="18">
        <f t="shared" si="10"/>
        <v>153.59749739311783</v>
      </c>
      <c r="D32" s="18">
        <f t="shared" si="10"/>
        <v>153.15682281059065</v>
      </c>
      <c r="E32" s="18">
        <f t="shared" si="10"/>
        <v>154.54545454545453</v>
      </c>
      <c r="F32" s="18">
        <f t="shared" si="10"/>
        <v>156.32530120481925</v>
      </c>
      <c r="G32" s="18">
        <f t="shared" si="10"/>
        <v>157.9</v>
      </c>
      <c r="H32" s="18">
        <f t="shared" si="10"/>
        <v>158.82352941176472</v>
      </c>
      <c r="I32" s="18">
        <f t="shared" si="10"/>
        <v>160.6508875739645</v>
      </c>
      <c r="J32" s="18">
        <f t="shared" si="10"/>
        <v>163.79647749510764</v>
      </c>
      <c r="S32" s="21" t="s">
        <v>19</v>
      </c>
      <c r="T32" s="10">
        <v>258.60000000000002</v>
      </c>
      <c r="U32" s="10">
        <v>263.60000000000002</v>
      </c>
      <c r="V32" s="10">
        <v>268.89999999999998</v>
      </c>
      <c r="W32" s="10">
        <v>275.39999999999998</v>
      </c>
      <c r="X32" s="10">
        <v>283</v>
      </c>
      <c r="Y32" s="10">
        <v>288.2</v>
      </c>
      <c r="Z32" s="10">
        <v>294.10000000000002</v>
      </c>
      <c r="AA32" s="10">
        <v>302.3</v>
      </c>
      <c r="AB32" s="10">
        <v>311</v>
      </c>
    </row>
    <row r="33" spans="1:28" ht="28" x14ac:dyDescent="0.2">
      <c r="A33" s="21" t="s">
        <v>15</v>
      </c>
      <c r="B33" s="18">
        <f t="shared" si="10"/>
        <v>177.7063236870311</v>
      </c>
      <c r="C33" s="18">
        <f t="shared" si="10"/>
        <v>175.59958289885296</v>
      </c>
      <c r="D33" s="18">
        <f t="shared" si="10"/>
        <v>174.64358452138492</v>
      </c>
      <c r="E33" s="18">
        <f t="shared" si="10"/>
        <v>176.06060606060606</v>
      </c>
      <c r="F33" s="18">
        <f t="shared" si="10"/>
        <v>178.71485943775102</v>
      </c>
      <c r="G33" s="18">
        <f t="shared" si="10"/>
        <v>180.5</v>
      </c>
      <c r="H33" s="18">
        <f t="shared" si="10"/>
        <v>182.15353938185444</v>
      </c>
      <c r="I33" s="18">
        <f t="shared" si="10"/>
        <v>184.41814595660748</v>
      </c>
      <c r="J33" s="18">
        <f t="shared" si="10"/>
        <v>188.06262230919765</v>
      </c>
      <c r="S33" s="21" t="s">
        <v>20</v>
      </c>
      <c r="T33" s="10">
        <v>292.7</v>
      </c>
      <c r="U33" s="10">
        <v>298.89999999999998</v>
      </c>
      <c r="V33" s="10">
        <v>305.2</v>
      </c>
      <c r="W33" s="10">
        <v>314</v>
      </c>
      <c r="X33" s="10">
        <v>322.89999999999998</v>
      </c>
      <c r="Y33" s="10">
        <v>329.2</v>
      </c>
      <c r="Z33" s="10">
        <v>336.3</v>
      </c>
      <c r="AA33" s="10">
        <v>345.9</v>
      </c>
      <c r="AB33" s="10">
        <v>355.6</v>
      </c>
    </row>
    <row r="34" spans="1:28" ht="28" x14ac:dyDescent="0.2">
      <c r="A34" s="21" t="s">
        <v>16</v>
      </c>
      <c r="B34" s="18">
        <f t="shared" si="10"/>
        <v>201.39335476956055</v>
      </c>
      <c r="C34" s="18">
        <f t="shared" si="10"/>
        <v>199.06152241918664</v>
      </c>
      <c r="D34" s="18">
        <f t="shared" si="10"/>
        <v>197.8615071283096</v>
      </c>
      <c r="E34" s="18">
        <f t="shared" si="10"/>
        <v>199.69696969696969</v>
      </c>
      <c r="F34" s="18">
        <f t="shared" si="10"/>
        <v>203.01204819277109</v>
      </c>
      <c r="G34" s="18">
        <f t="shared" si="10"/>
        <v>205.10000000000002</v>
      </c>
      <c r="H34" s="18">
        <f t="shared" si="10"/>
        <v>207.67696909272186</v>
      </c>
      <c r="I34" s="18">
        <f t="shared" si="10"/>
        <v>210.45364891518736</v>
      </c>
      <c r="J34" s="18">
        <f t="shared" si="10"/>
        <v>214.77495107632092</v>
      </c>
      <c r="S34" s="21" t="s">
        <v>19</v>
      </c>
      <c r="T34" s="10">
        <v>350.3</v>
      </c>
      <c r="U34" s="10">
        <v>358.8</v>
      </c>
      <c r="V34" s="10">
        <v>367.5</v>
      </c>
      <c r="W34" s="10">
        <v>379.8</v>
      </c>
      <c r="X34" s="10">
        <v>390.7</v>
      </c>
      <c r="Y34" s="10">
        <v>399.6</v>
      </c>
      <c r="Z34" s="10">
        <v>408.3</v>
      </c>
      <c r="AA34" s="10">
        <v>420.7</v>
      </c>
      <c r="AB34" s="10">
        <v>431.5</v>
      </c>
    </row>
    <row r="35" spans="1:28" ht="28" x14ac:dyDescent="0.2">
      <c r="A35" s="21" t="s">
        <v>17</v>
      </c>
      <c r="B35" s="18">
        <f t="shared" si="10"/>
        <v>224.65166130760986</v>
      </c>
      <c r="C35" s="18">
        <f t="shared" si="10"/>
        <v>222.31491136600624</v>
      </c>
      <c r="D35" s="18">
        <f t="shared" si="10"/>
        <v>221.07942973523421</v>
      </c>
      <c r="E35" s="18">
        <f>E22/E$28*100</f>
        <v>223.43434343434342</v>
      </c>
      <c r="F35" s="18">
        <f t="shared" si="10"/>
        <v>227.61044176706827</v>
      </c>
      <c r="G35" s="18">
        <f t="shared" si="10"/>
        <v>230.10000000000002</v>
      </c>
      <c r="H35" s="18">
        <f t="shared" si="10"/>
        <v>233.59920239282155</v>
      </c>
      <c r="I35" s="18">
        <f t="shared" si="10"/>
        <v>236.98224852071004</v>
      </c>
      <c r="J35" s="18">
        <f t="shared" si="10"/>
        <v>241.7808219178082</v>
      </c>
    </row>
    <row r="36" spans="1:28" ht="28" x14ac:dyDescent="0.2">
      <c r="A36" s="21" t="s">
        <v>18</v>
      </c>
      <c r="B36" s="18">
        <f t="shared" si="10"/>
        <v>249.08896034297965</v>
      </c>
      <c r="C36" s="18">
        <f t="shared" si="10"/>
        <v>246.71532846715328</v>
      </c>
      <c r="D36" s="18">
        <f t="shared" si="10"/>
        <v>245.51934826883911</v>
      </c>
      <c r="E36" s="18">
        <f t="shared" si="10"/>
        <v>248.78787878787878</v>
      </c>
      <c r="F36" s="18">
        <f t="shared" si="10"/>
        <v>253.71485943775102</v>
      </c>
      <c r="G36" s="18">
        <f t="shared" si="10"/>
        <v>256.89999999999998</v>
      </c>
      <c r="H36" s="18">
        <f t="shared" si="10"/>
        <v>261.11665004985042</v>
      </c>
      <c r="I36" s="18">
        <f t="shared" si="10"/>
        <v>265.2859960552268</v>
      </c>
      <c r="J36" s="18">
        <f t="shared" si="10"/>
        <v>270.64579256360082</v>
      </c>
    </row>
    <row r="37" spans="1:28" ht="28" x14ac:dyDescent="0.2">
      <c r="A37" s="21" t="s">
        <v>19</v>
      </c>
      <c r="B37" s="18">
        <f t="shared" si="10"/>
        <v>277.17041800643091</v>
      </c>
      <c r="C37" s="18">
        <f t="shared" si="10"/>
        <v>274.86965589155375</v>
      </c>
      <c r="D37" s="18">
        <f t="shared" si="10"/>
        <v>273.82892057026476</v>
      </c>
      <c r="E37" s="18">
        <f t="shared" si="10"/>
        <v>278.18181818181819</v>
      </c>
      <c r="F37" s="18">
        <f t="shared" si="10"/>
        <v>284.13654618473896</v>
      </c>
      <c r="G37" s="18">
        <f t="shared" si="10"/>
        <v>288.2</v>
      </c>
      <c r="H37" s="18">
        <f t="shared" si="10"/>
        <v>293.22033898305085</v>
      </c>
      <c r="I37" s="18">
        <f t="shared" si="10"/>
        <v>298.12623274161734</v>
      </c>
      <c r="J37" s="18">
        <f t="shared" si="10"/>
        <v>304.30528375733854</v>
      </c>
    </row>
    <row r="38" spans="1:28" ht="28" x14ac:dyDescent="0.2">
      <c r="A38" s="21" t="s">
        <v>20</v>
      </c>
      <c r="B38" s="18">
        <f t="shared" si="10"/>
        <v>313.7191854233655</v>
      </c>
      <c r="C38" s="18">
        <f t="shared" si="10"/>
        <v>311.67883211678827</v>
      </c>
      <c r="D38" s="18">
        <f t="shared" si="10"/>
        <v>310.79429735234214</v>
      </c>
      <c r="E38" s="18">
        <f t="shared" si="10"/>
        <v>317.17171717171715</v>
      </c>
      <c r="F38" s="18">
        <f t="shared" si="10"/>
        <v>324.19678714859435</v>
      </c>
      <c r="G38" s="18">
        <f t="shared" si="10"/>
        <v>329.2</v>
      </c>
      <c r="H38" s="18">
        <f t="shared" si="10"/>
        <v>335.29411764705884</v>
      </c>
      <c r="I38" s="18">
        <f t="shared" si="10"/>
        <v>341.12426035502955</v>
      </c>
      <c r="J38" s="18">
        <f t="shared" si="10"/>
        <v>347.94520547945206</v>
      </c>
    </row>
    <row r="39" spans="1:28" ht="28" x14ac:dyDescent="0.2">
      <c r="A39" s="21" t="s">
        <v>19</v>
      </c>
      <c r="B39" s="18">
        <f t="shared" si="10"/>
        <v>375.45551982851021</v>
      </c>
      <c r="C39" s="18">
        <f t="shared" si="10"/>
        <v>374.1397288842544</v>
      </c>
      <c r="D39" s="18">
        <f t="shared" si="10"/>
        <v>374.23625254582487</v>
      </c>
      <c r="E39" s="18">
        <f t="shared" si="10"/>
        <v>383.63636363636363</v>
      </c>
      <c r="F39" s="18">
        <f t="shared" si="10"/>
        <v>392.26907630522089</v>
      </c>
      <c r="G39" s="18">
        <f t="shared" si="10"/>
        <v>399.6</v>
      </c>
      <c r="H39" s="18">
        <f t="shared" si="10"/>
        <v>407.0787637088734</v>
      </c>
      <c r="I39" s="18">
        <f t="shared" si="10"/>
        <v>414.89151873767253</v>
      </c>
      <c r="J39" s="18">
        <f t="shared" si="10"/>
        <v>422.21135029354207</v>
      </c>
    </row>
    <row r="40" spans="1:28" x14ac:dyDescent="0.2">
      <c r="A40" s="16"/>
      <c r="B40" s="18"/>
      <c r="C40" s="18"/>
      <c r="D40" s="18"/>
      <c r="E40" s="18"/>
      <c r="F40" s="18"/>
      <c r="G40" s="18"/>
      <c r="H40" s="18"/>
      <c r="I40" s="18"/>
      <c r="J40" s="18"/>
    </row>
    <row r="42" spans="1:28" x14ac:dyDescent="0.2">
      <c r="A42" s="19" t="s">
        <v>12</v>
      </c>
    </row>
    <row r="43" spans="1:28" ht="28" x14ac:dyDescent="0.2">
      <c r="A43" s="20" t="s">
        <v>13</v>
      </c>
      <c r="C43" s="15">
        <f>(C31/B31-1)*100</f>
        <v>-1.559810206637835</v>
      </c>
      <c r="D43" s="15">
        <f t="shared" ref="D43:J43" si="11">(D31/C31-1)*100</f>
        <v>0.26857707745262527</v>
      </c>
      <c r="E43" s="15">
        <f t="shared" si="11"/>
        <v>-8.1695720426400165E-2</v>
      </c>
      <c r="F43" s="15">
        <f t="shared" si="11"/>
        <v>0.44134534908617518</v>
      </c>
      <c r="G43" s="15">
        <f t="shared" si="11"/>
        <v>0.31654676258991987</v>
      </c>
      <c r="H43" s="15">
        <f t="shared" si="11"/>
        <v>-0.77386886958172862</v>
      </c>
      <c r="I43" s="15">
        <f t="shared" si="11"/>
        <v>-0.29601527577236553</v>
      </c>
      <c r="J43" s="15">
        <f>(J31/I31-1)*100</f>
        <v>2.4355012509599039</v>
      </c>
    </row>
    <row r="44" spans="1:28" ht="28" x14ac:dyDescent="0.2">
      <c r="A44" s="21" t="s">
        <v>14</v>
      </c>
      <c r="C44" s="15">
        <f t="shared" ref="C44:J52" si="12">(C32/B32-1)*100</f>
        <v>-1.1679551256697063</v>
      </c>
      <c r="D44" s="15">
        <f t="shared" si="12"/>
        <v>-0.28690218916739285</v>
      </c>
      <c r="E44" s="15">
        <f t="shared" si="12"/>
        <v>0.9066731141198936</v>
      </c>
      <c r="F44" s="15">
        <f t="shared" si="12"/>
        <v>1.1516654854712982</v>
      </c>
      <c r="G44" s="15">
        <f t="shared" si="12"/>
        <v>1.0073217726397132</v>
      </c>
      <c r="H44" s="15">
        <f t="shared" si="12"/>
        <v>0.58488246470216332</v>
      </c>
      <c r="I44" s="15">
        <f t="shared" si="12"/>
        <v>1.1505588428665225</v>
      </c>
      <c r="J44" s="15">
        <f t="shared" si="12"/>
        <v>1.9580283487041994</v>
      </c>
    </row>
    <row r="45" spans="1:28" ht="28" x14ac:dyDescent="0.2">
      <c r="A45" s="21" t="s">
        <v>15</v>
      </c>
      <c r="C45" s="15">
        <f t="shared" si="12"/>
        <v>-1.1855181877986731</v>
      </c>
      <c r="D45" s="15">
        <f t="shared" si="12"/>
        <v>-0.54441950355810231</v>
      </c>
      <c r="E45" s="15">
        <f t="shared" si="12"/>
        <v>0.81137909709338984</v>
      </c>
      <c r="F45" s="15">
        <f t="shared" si="12"/>
        <v>1.5075793708396512</v>
      </c>
      <c r="G45" s="15">
        <f t="shared" si="12"/>
        <v>0.99887640449436432</v>
      </c>
      <c r="H45" s="15">
        <f t="shared" si="12"/>
        <v>0.91608830019636045</v>
      </c>
      <c r="I45" s="15">
        <f t="shared" si="12"/>
        <v>1.2432405005349256</v>
      </c>
      <c r="J45" s="15">
        <f t="shared" si="12"/>
        <v>1.9762026853082482</v>
      </c>
    </row>
    <row r="46" spans="1:28" ht="28" x14ac:dyDescent="0.2">
      <c r="A46" s="21" t="s">
        <v>16</v>
      </c>
      <c r="C46" s="15">
        <f t="shared" si="12"/>
        <v>-1.1578496981899167</v>
      </c>
      <c r="D46" s="15">
        <f t="shared" si="12"/>
        <v>-0.60283638761188252</v>
      </c>
      <c r="E46" s="15">
        <f t="shared" si="12"/>
        <v>0.92765015050140232</v>
      </c>
      <c r="F46" s="15">
        <f t="shared" si="12"/>
        <v>1.6600544819642904</v>
      </c>
      <c r="G46" s="15">
        <f t="shared" si="12"/>
        <v>1.0284866468842857</v>
      </c>
      <c r="H46" s="15">
        <f t="shared" si="12"/>
        <v>1.2564451939160559</v>
      </c>
      <c r="I46" s="15">
        <f t="shared" si="12"/>
        <v>1.3370186567128517</v>
      </c>
      <c r="J46" s="15">
        <f t="shared" si="12"/>
        <v>2.0533272686923176</v>
      </c>
    </row>
    <row r="47" spans="1:28" ht="28" x14ac:dyDescent="0.2">
      <c r="A47" s="21" t="s">
        <v>17</v>
      </c>
      <c r="C47" s="15">
        <f t="shared" si="12"/>
        <v>-1.0401658852653539</v>
      </c>
      <c r="D47" s="15">
        <f t="shared" si="12"/>
        <v>-0.55573493616809522</v>
      </c>
      <c r="E47" s="15">
        <f t="shared" si="12"/>
        <v>1.0651889693805705</v>
      </c>
      <c r="F47" s="15">
        <f>(F35/E35-1)*100</f>
        <v>1.8690494346282005</v>
      </c>
      <c r="G47" s="15">
        <f t="shared" si="12"/>
        <v>1.0937803264225998</v>
      </c>
      <c r="H47" s="15">
        <f t="shared" si="12"/>
        <v>1.5207311572453364</v>
      </c>
      <c r="I47" s="15">
        <f t="shared" si="12"/>
        <v>1.4482267461682241</v>
      </c>
      <c r="J47" s="15">
        <f t="shared" si="12"/>
        <v>2.0248661775520205</v>
      </c>
    </row>
    <row r="48" spans="1:28" ht="28" x14ac:dyDescent="0.2">
      <c r="A48" s="21" t="s">
        <v>18</v>
      </c>
      <c r="C48" s="15">
        <f t="shared" si="12"/>
        <v>-0.9529253615086053</v>
      </c>
      <c r="D48" s="15">
        <f t="shared" si="12"/>
        <v>-0.48476120464213679</v>
      </c>
      <c r="E48" s="15">
        <f t="shared" si="12"/>
        <v>1.3312720737026051</v>
      </c>
      <c r="F48" s="15">
        <f t="shared" si="12"/>
        <v>1.980394171081401</v>
      </c>
      <c r="G48" s="15">
        <f t="shared" si="12"/>
        <v>1.2554016620498487</v>
      </c>
      <c r="H48" s="15">
        <f t="shared" si="12"/>
        <v>1.6413585246595641</v>
      </c>
      <c r="I48" s="15">
        <f t="shared" si="12"/>
        <v>1.5967369390578412</v>
      </c>
      <c r="J48" s="15">
        <f t="shared" si="12"/>
        <v>2.020384260033925</v>
      </c>
    </row>
    <row r="49" spans="1:10" ht="28" x14ac:dyDescent="0.2">
      <c r="A49" s="21" t="s">
        <v>19</v>
      </c>
      <c r="C49" s="15">
        <f t="shared" si="12"/>
        <v>-0.83008934771090503</v>
      </c>
      <c r="D49" s="15">
        <f t="shared" si="12"/>
        <v>-0.3786286696191743</v>
      </c>
      <c r="E49" s="15">
        <f t="shared" si="12"/>
        <v>1.5896412995706433</v>
      </c>
      <c r="F49" s="15">
        <f t="shared" si="12"/>
        <v>2.1405884977819811</v>
      </c>
      <c r="G49" s="15">
        <f t="shared" si="12"/>
        <v>1.4301060070671223</v>
      </c>
      <c r="H49" s="15">
        <f t="shared" si="12"/>
        <v>1.7419635610863571</v>
      </c>
      <c r="I49" s="15">
        <f t="shared" si="12"/>
        <v>1.6731082760429006</v>
      </c>
      <c r="J49" s="15">
        <f t="shared" si="12"/>
        <v>2.0726290869802488</v>
      </c>
    </row>
    <row r="50" spans="1:10" ht="28" x14ac:dyDescent="0.2">
      <c r="A50" s="21" t="s">
        <v>20</v>
      </c>
      <c r="C50" s="15">
        <f t="shared" si="12"/>
        <v>-0.6503756867224264</v>
      </c>
      <c r="D50" s="15">
        <f t="shared" si="12"/>
        <v>-0.28379686821807804</v>
      </c>
      <c r="E50" s="15">
        <f t="shared" si="12"/>
        <v>2.0519745290387581</v>
      </c>
      <c r="F50" s="15">
        <f t="shared" si="12"/>
        <v>2.2149105978052308</v>
      </c>
      <c r="G50" s="15">
        <f t="shared" si="12"/>
        <v>1.5432641684732129</v>
      </c>
      <c r="H50" s="15">
        <f t="shared" si="12"/>
        <v>1.8511900507469203</v>
      </c>
      <c r="I50" s="15">
        <f t="shared" si="12"/>
        <v>1.7388144918509152</v>
      </c>
      <c r="J50" s="15">
        <f t="shared" si="12"/>
        <v>1.9995485273675673</v>
      </c>
    </row>
    <row r="51" spans="1:10" ht="28" x14ac:dyDescent="0.2">
      <c r="A51" s="21" t="s">
        <v>19</v>
      </c>
      <c r="C51" s="15">
        <f t="shared" si="12"/>
        <v>-0.35045188438215247</v>
      </c>
      <c r="D51" s="15">
        <f t="shared" si="12"/>
        <v>2.5798827047407435E-2</v>
      </c>
      <c r="E51" s="15">
        <f t="shared" si="12"/>
        <v>2.5118119975262809</v>
      </c>
      <c r="F51" s="15">
        <f t="shared" si="12"/>
        <v>2.2502331601286674</v>
      </c>
      <c r="G51" s="15">
        <f t="shared" si="12"/>
        <v>1.8688507806501109</v>
      </c>
      <c r="H51" s="15">
        <f t="shared" si="12"/>
        <v>1.8715624897080563</v>
      </c>
      <c r="I51" s="15">
        <f t="shared" si="12"/>
        <v>1.9192244168223294</v>
      </c>
      <c r="J51" s="15">
        <f t="shared" si="12"/>
        <v>1.7642760156053594</v>
      </c>
    </row>
    <row r="52" spans="1:10" x14ac:dyDescent="0.2">
      <c r="A52" s="16"/>
      <c r="C52" s="15"/>
      <c r="D52" s="15"/>
      <c r="E52" s="15"/>
      <c r="F52" s="15"/>
      <c r="G52" s="15"/>
      <c r="H52" s="15"/>
      <c r="I52" s="15"/>
      <c r="J52" s="15"/>
    </row>
    <row r="54" spans="1:10" x14ac:dyDescent="0.2">
      <c r="A54" s="19" t="s">
        <v>21</v>
      </c>
    </row>
    <row r="55" spans="1:10" ht="28" x14ac:dyDescent="0.2">
      <c r="A55" s="20" t="s">
        <v>13</v>
      </c>
      <c r="B55" s="15">
        <f>((J31/B31)^(1/8)-1)*100</f>
        <v>8.8012281374361123E-2</v>
      </c>
      <c r="C55" s="15">
        <f>B55</f>
        <v>8.8012281374361123E-2</v>
      </c>
      <c r="D55" s="15">
        <f>C55</f>
        <v>8.8012281374361123E-2</v>
      </c>
      <c r="E55" s="15">
        <f t="shared" ref="D55:J55" si="13">D55</f>
        <v>8.8012281374361123E-2</v>
      </c>
      <c r="F55" s="15">
        <f t="shared" si="13"/>
        <v>8.8012281374361123E-2</v>
      </c>
      <c r="G55" s="15">
        <f t="shared" si="13"/>
        <v>8.8012281374361123E-2</v>
      </c>
      <c r="H55" s="15">
        <f t="shared" si="13"/>
        <v>8.8012281374361123E-2</v>
      </c>
      <c r="I55" s="15">
        <f t="shared" si="13"/>
        <v>8.8012281374361123E-2</v>
      </c>
      <c r="J55" s="15">
        <f t="shared" si="13"/>
        <v>8.8012281374361123E-2</v>
      </c>
    </row>
    <row r="56" spans="1:10" ht="28" x14ac:dyDescent="0.2">
      <c r="A56" s="21" t="s">
        <v>14</v>
      </c>
      <c r="B56" s="15">
        <f>((J32/B32)^(1/8)-1)*100</f>
        <v>0.65892197287567011</v>
      </c>
      <c r="C56" s="15">
        <f t="shared" ref="C56:J63" si="14">B56</f>
        <v>0.65892197287567011</v>
      </c>
      <c r="D56" s="15">
        <f t="shared" si="14"/>
        <v>0.65892197287567011</v>
      </c>
      <c r="E56" s="15">
        <f t="shared" si="14"/>
        <v>0.65892197287567011</v>
      </c>
      <c r="F56" s="15">
        <f t="shared" si="14"/>
        <v>0.65892197287567011</v>
      </c>
      <c r="G56" s="15">
        <f t="shared" si="14"/>
        <v>0.65892197287567011</v>
      </c>
      <c r="H56" s="15">
        <f t="shared" si="14"/>
        <v>0.65892197287567011</v>
      </c>
      <c r="I56" s="15">
        <f t="shared" si="14"/>
        <v>0.65892197287567011</v>
      </c>
      <c r="J56" s="15">
        <f t="shared" si="14"/>
        <v>0.65892197287567011</v>
      </c>
    </row>
    <row r="57" spans="1:10" ht="28" x14ac:dyDescent="0.2">
      <c r="A57" s="21" t="s">
        <v>15</v>
      </c>
      <c r="B57" s="15">
        <f t="shared" ref="B56:B63" si="15">((J33/B33)^(1/8)-1)*100</f>
        <v>0.71054603275839678</v>
      </c>
      <c r="C57" s="15">
        <f t="shared" si="14"/>
        <v>0.71054603275839678</v>
      </c>
      <c r="D57" s="15">
        <f t="shared" si="14"/>
        <v>0.71054603275839678</v>
      </c>
      <c r="E57" s="15">
        <f t="shared" si="14"/>
        <v>0.71054603275839678</v>
      </c>
      <c r="F57" s="15">
        <f t="shared" si="14"/>
        <v>0.71054603275839678</v>
      </c>
      <c r="G57" s="15">
        <f t="shared" si="14"/>
        <v>0.71054603275839678</v>
      </c>
      <c r="H57" s="15">
        <f t="shared" si="14"/>
        <v>0.71054603275839678</v>
      </c>
      <c r="I57" s="15">
        <f t="shared" si="14"/>
        <v>0.71054603275839678</v>
      </c>
      <c r="J57" s="15">
        <f t="shared" si="14"/>
        <v>0.71054603275839678</v>
      </c>
    </row>
    <row r="58" spans="1:10" ht="28" x14ac:dyDescent="0.2">
      <c r="A58" s="21" t="s">
        <v>16</v>
      </c>
      <c r="B58" s="15">
        <f t="shared" si="15"/>
        <v>0.80737629710119219</v>
      </c>
      <c r="C58" s="15">
        <f t="shared" si="14"/>
        <v>0.80737629710119219</v>
      </c>
      <c r="D58" s="15">
        <f t="shared" si="14"/>
        <v>0.80737629710119219</v>
      </c>
      <c r="E58" s="15">
        <f t="shared" si="14"/>
        <v>0.80737629710119219</v>
      </c>
      <c r="F58" s="15">
        <f t="shared" si="14"/>
        <v>0.80737629710119219</v>
      </c>
      <c r="G58" s="15">
        <f t="shared" si="14"/>
        <v>0.80737629710119219</v>
      </c>
      <c r="H58" s="15">
        <f t="shared" si="14"/>
        <v>0.80737629710119219</v>
      </c>
      <c r="I58" s="15">
        <f t="shared" si="14"/>
        <v>0.80737629710119219</v>
      </c>
      <c r="J58" s="15">
        <f t="shared" si="14"/>
        <v>0.80737629710119219</v>
      </c>
    </row>
    <row r="59" spans="1:10" ht="28" x14ac:dyDescent="0.2">
      <c r="A59" s="21" t="s">
        <v>17</v>
      </c>
      <c r="B59" s="15">
        <f t="shared" si="15"/>
        <v>0.9227386067335086</v>
      </c>
      <c r="C59" s="15">
        <f t="shared" si="14"/>
        <v>0.9227386067335086</v>
      </c>
      <c r="D59" s="15">
        <f t="shared" si="14"/>
        <v>0.9227386067335086</v>
      </c>
      <c r="E59" s="15">
        <f t="shared" si="14"/>
        <v>0.9227386067335086</v>
      </c>
      <c r="F59" s="15">
        <f t="shared" si="14"/>
        <v>0.9227386067335086</v>
      </c>
      <c r="G59" s="15">
        <f t="shared" si="14"/>
        <v>0.9227386067335086</v>
      </c>
      <c r="H59" s="15">
        <f t="shared" si="14"/>
        <v>0.9227386067335086</v>
      </c>
      <c r="I59" s="15">
        <f t="shared" si="14"/>
        <v>0.9227386067335086</v>
      </c>
      <c r="J59" s="15">
        <f t="shared" si="14"/>
        <v>0.9227386067335086</v>
      </c>
    </row>
    <row r="60" spans="1:10" ht="28" x14ac:dyDescent="0.2">
      <c r="A60" s="21" t="s">
        <v>18</v>
      </c>
      <c r="B60" s="15">
        <f t="shared" si="15"/>
        <v>1.0429111041561523</v>
      </c>
      <c r="C60" s="15">
        <f t="shared" si="14"/>
        <v>1.0429111041561523</v>
      </c>
      <c r="D60" s="15">
        <f t="shared" si="14"/>
        <v>1.0429111041561523</v>
      </c>
      <c r="E60" s="15">
        <f t="shared" si="14"/>
        <v>1.0429111041561523</v>
      </c>
      <c r="F60" s="15">
        <f t="shared" si="14"/>
        <v>1.0429111041561523</v>
      </c>
      <c r="G60" s="15">
        <f t="shared" si="14"/>
        <v>1.0429111041561523</v>
      </c>
      <c r="H60" s="15">
        <f t="shared" si="14"/>
        <v>1.0429111041561523</v>
      </c>
      <c r="I60" s="15">
        <f t="shared" si="14"/>
        <v>1.0429111041561523</v>
      </c>
      <c r="J60" s="15">
        <f t="shared" si="14"/>
        <v>1.0429111041561523</v>
      </c>
    </row>
    <row r="61" spans="1:10" ht="28" x14ac:dyDescent="0.2">
      <c r="A61" s="21" t="s">
        <v>19</v>
      </c>
      <c r="B61" s="15">
        <f t="shared" si="15"/>
        <v>1.1743276657070201</v>
      </c>
      <c r="C61" s="15">
        <f t="shared" si="14"/>
        <v>1.1743276657070201</v>
      </c>
      <c r="D61" s="15">
        <f t="shared" si="14"/>
        <v>1.1743276657070201</v>
      </c>
      <c r="E61" s="15">
        <f t="shared" si="14"/>
        <v>1.1743276657070201</v>
      </c>
      <c r="F61" s="15">
        <f t="shared" si="14"/>
        <v>1.1743276657070201</v>
      </c>
      <c r="G61" s="15">
        <f t="shared" si="14"/>
        <v>1.1743276657070201</v>
      </c>
      <c r="H61" s="15">
        <f t="shared" si="14"/>
        <v>1.1743276657070201</v>
      </c>
      <c r="I61" s="15">
        <f t="shared" si="14"/>
        <v>1.1743276657070201</v>
      </c>
      <c r="J61" s="15">
        <f t="shared" si="14"/>
        <v>1.1743276657070201</v>
      </c>
    </row>
    <row r="62" spans="1:10" ht="28" x14ac:dyDescent="0.2">
      <c r="A62" s="21" t="s">
        <v>20</v>
      </c>
      <c r="B62" s="15">
        <f t="shared" si="15"/>
        <v>1.3027470133186059</v>
      </c>
      <c r="C62" s="15">
        <f t="shared" si="14"/>
        <v>1.3027470133186059</v>
      </c>
      <c r="D62" s="15">
        <f t="shared" si="14"/>
        <v>1.3027470133186059</v>
      </c>
      <c r="E62" s="15">
        <f t="shared" si="14"/>
        <v>1.3027470133186059</v>
      </c>
      <c r="F62" s="15">
        <f t="shared" si="14"/>
        <v>1.3027470133186059</v>
      </c>
      <c r="G62" s="15">
        <f t="shared" si="14"/>
        <v>1.3027470133186059</v>
      </c>
      <c r="H62" s="15">
        <f t="shared" si="14"/>
        <v>1.3027470133186059</v>
      </c>
      <c r="I62" s="15">
        <f t="shared" si="14"/>
        <v>1.3027470133186059</v>
      </c>
      <c r="J62" s="15">
        <f t="shared" si="14"/>
        <v>1.3027470133186059</v>
      </c>
    </row>
    <row r="63" spans="1:10" ht="28" x14ac:dyDescent="0.2">
      <c r="A63" s="21" t="s">
        <v>19</v>
      </c>
      <c r="B63" s="15">
        <f t="shared" si="15"/>
        <v>1.4778894974793788</v>
      </c>
      <c r="C63" s="15">
        <f t="shared" si="14"/>
        <v>1.4778894974793788</v>
      </c>
      <c r="D63" s="15">
        <f t="shared" si="14"/>
        <v>1.4778894974793788</v>
      </c>
      <c r="E63" s="15">
        <f t="shared" si="14"/>
        <v>1.4778894974793788</v>
      </c>
      <c r="F63" s="15">
        <f t="shared" si="14"/>
        <v>1.4778894974793788</v>
      </c>
      <c r="G63" s="15">
        <f t="shared" si="14"/>
        <v>1.4778894974793788</v>
      </c>
      <c r="H63" s="15">
        <f t="shared" si="14"/>
        <v>1.4778894974793788</v>
      </c>
      <c r="I63" s="15">
        <f t="shared" si="14"/>
        <v>1.4778894974793788</v>
      </c>
      <c r="J63" s="15">
        <f t="shared" si="14"/>
        <v>1.4778894974793788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9A01-F584-7848-865E-9D7E646E3091}">
  <dimension ref="A1:L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6" x14ac:dyDescent="0.2"/>
  <cols>
    <col min="1" max="1" width="17.1640625" customWidth="1"/>
  </cols>
  <sheetData>
    <row r="1" spans="1:12" ht="28" x14ac:dyDescent="0.2">
      <c r="A1" s="5" t="s">
        <v>26</v>
      </c>
      <c r="B1" s="4">
        <v>2008</v>
      </c>
      <c r="C1" s="4">
        <v>2009</v>
      </c>
      <c r="D1" s="4">
        <v>2010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 t="s">
        <v>23</v>
      </c>
      <c r="K1" s="4" t="s">
        <v>24</v>
      </c>
      <c r="L1" s="4" t="s">
        <v>25</v>
      </c>
    </row>
    <row r="2" spans="1:12" x14ac:dyDescent="0.2">
      <c r="A2" s="20" t="s">
        <v>29</v>
      </c>
      <c r="B2" s="10">
        <v>399.9</v>
      </c>
      <c r="C2" s="10">
        <v>348</v>
      </c>
      <c r="D2" s="10">
        <v>328</v>
      </c>
      <c r="E2" s="10">
        <v>329.3</v>
      </c>
      <c r="F2" s="10">
        <v>341.6</v>
      </c>
      <c r="G2" s="10">
        <v>350.9</v>
      </c>
      <c r="H2" s="10">
        <v>361.8</v>
      </c>
      <c r="I2" s="10">
        <v>381.8</v>
      </c>
      <c r="J2" s="10">
        <v>412</v>
      </c>
      <c r="K2" s="10">
        <v>424.3</v>
      </c>
      <c r="L2" s="10">
        <v>447.4</v>
      </c>
    </row>
    <row r="3" spans="1:12" x14ac:dyDescent="0.2">
      <c r="A3" s="16" t="s">
        <v>22</v>
      </c>
      <c r="B3" s="10">
        <v>92.2</v>
      </c>
      <c r="C3" s="10">
        <v>73.400000000000006</v>
      </c>
      <c r="D3" s="10">
        <v>66.900000000000006</v>
      </c>
      <c r="E3" s="10">
        <v>77.400000000000006</v>
      </c>
      <c r="F3" s="10">
        <v>73.2</v>
      </c>
      <c r="G3" s="10">
        <v>67.5</v>
      </c>
      <c r="H3" s="10">
        <v>72.099999999999994</v>
      </c>
      <c r="I3" s="10">
        <v>75.900000000000006</v>
      </c>
      <c r="J3" s="10">
        <v>79.5</v>
      </c>
      <c r="K3" s="10">
        <v>89.2</v>
      </c>
      <c r="L3" s="10">
        <v>93.9</v>
      </c>
    </row>
    <row r="4" spans="1:12" x14ac:dyDescent="0.2">
      <c r="A4" t="s">
        <v>27</v>
      </c>
      <c r="B4">
        <f>B2-B3</f>
        <v>307.7</v>
      </c>
      <c r="C4">
        <f t="shared" ref="C4:L4" si="0">C2-C3</f>
        <v>274.60000000000002</v>
      </c>
      <c r="D4">
        <f t="shared" si="0"/>
        <v>261.10000000000002</v>
      </c>
      <c r="E4">
        <f t="shared" si="0"/>
        <v>251.9</v>
      </c>
      <c r="F4">
        <f t="shared" si="0"/>
        <v>268.40000000000003</v>
      </c>
      <c r="G4">
        <f t="shared" si="0"/>
        <v>283.39999999999998</v>
      </c>
      <c r="H4">
        <f t="shared" si="0"/>
        <v>289.70000000000005</v>
      </c>
      <c r="I4">
        <f t="shared" si="0"/>
        <v>305.89999999999998</v>
      </c>
      <c r="J4">
        <f t="shared" si="0"/>
        <v>332.5</v>
      </c>
      <c r="K4">
        <f t="shared" si="0"/>
        <v>335.1</v>
      </c>
      <c r="L4">
        <f>L2-L3</f>
        <v>353.5</v>
      </c>
    </row>
    <row r="6" spans="1:12" x14ac:dyDescent="0.2">
      <c r="A6" s="22" t="s">
        <v>28</v>
      </c>
    </row>
    <row r="7" spans="1:12" x14ac:dyDescent="0.2">
      <c r="A7" s="20" t="s">
        <v>29</v>
      </c>
      <c r="C7" s="15">
        <f>(C2/B2-1)*100</f>
        <v>-12.978244561140285</v>
      </c>
      <c r="D7" s="15">
        <f t="shared" ref="D7:L7" si="1">(D2/C2-1)*100</f>
        <v>-5.7471264367816133</v>
      </c>
      <c r="E7" s="15">
        <f t="shared" si="1"/>
        <v>0.39634146341462895</v>
      </c>
      <c r="F7" s="15">
        <f t="shared" si="1"/>
        <v>3.7351958700273302</v>
      </c>
      <c r="G7" s="15">
        <f t="shared" si="1"/>
        <v>2.7224824355971844</v>
      </c>
      <c r="H7" s="15">
        <f t="shared" si="1"/>
        <v>3.1062980906241267</v>
      </c>
      <c r="I7" s="15">
        <f t="shared" si="1"/>
        <v>5.5279159756771667</v>
      </c>
      <c r="J7" s="15">
        <f t="shared" si="1"/>
        <v>7.9099004714510146</v>
      </c>
      <c r="K7" s="15">
        <f t="shared" si="1"/>
        <v>2.9854368932038966</v>
      </c>
      <c r="L7" s="15">
        <f t="shared" si="1"/>
        <v>5.4442611359886817</v>
      </c>
    </row>
    <row r="8" spans="1:12" x14ac:dyDescent="0.2">
      <c r="A8" s="16" t="s">
        <v>22</v>
      </c>
      <c r="C8" s="15">
        <f t="shared" ref="C8:L9" si="2">(C3/B3-1)*100</f>
        <v>-20.390455531453355</v>
      </c>
      <c r="D8" s="15">
        <f t="shared" si="2"/>
        <v>-8.8555858310626725</v>
      </c>
      <c r="E8" s="15">
        <f t="shared" si="2"/>
        <v>15.695067264573993</v>
      </c>
      <c r="F8" s="15">
        <f t="shared" si="2"/>
        <v>-5.4263565891472858</v>
      </c>
      <c r="G8" s="15">
        <f t="shared" si="2"/>
        <v>-7.786885245901642</v>
      </c>
      <c r="H8" s="15">
        <f t="shared" si="2"/>
        <v>6.8148148148148069</v>
      </c>
      <c r="I8" s="15">
        <f t="shared" si="2"/>
        <v>5.2704576976421835</v>
      </c>
      <c r="J8" s="15">
        <f t="shared" si="2"/>
        <v>4.743083003952564</v>
      </c>
      <c r="K8" s="15">
        <f t="shared" si="2"/>
        <v>12.201257861635217</v>
      </c>
      <c r="L8" s="15">
        <f t="shared" si="2"/>
        <v>5.2690582959641352</v>
      </c>
    </row>
    <row r="9" spans="1:12" x14ac:dyDescent="0.2">
      <c r="A9" t="s">
        <v>27</v>
      </c>
      <c r="C9" s="15">
        <f t="shared" si="2"/>
        <v>-10.757231069223261</v>
      </c>
      <c r="D9" s="15">
        <f t="shared" si="2"/>
        <v>-4.9162418062636544</v>
      </c>
      <c r="E9" s="15">
        <f t="shared" si="2"/>
        <v>-3.5235541937954862</v>
      </c>
      <c r="F9" s="15">
        <f t="shared" si="2"/>
        <v>6.5502183406113579</v>
      </c>
      <c r="G9" s="15">
        <f t="shared" si="2"/>
        <v>5.5886736214604937</v>
      </c>
      <c r="H9" s="15">
        <f t="shared" si="2"/>
        <v>2.2230063514467435</v>
      </c>
      <c r="I9" s="15">
        <f t="shared" si="2"/>
        <v>5.5919917155678123</v>
      </c>
      <c r="J9" s="15">
        <f t="shared" si="2"/>
        <v>8.6956521739130608</v>
      </c>
      <c r="K9" s="15">
        <f t="shared" si="2"/>
        <v>0.7819548872180615</v>
      </c>
      <c r="L9" s="15">
        <f>(L4/K4-1)*100</f>
        <v>5.490898239331532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2021-01-23T10:14:53Z</dcterms:created>
  <dcterms:modified xsi:type="dcterms:W3CDTF">2021-01-23T14:32:18Z</dcterms:modified>
</cp:coreProperties>
</file>