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ee/Documents/University/Samf A /"/>
    </mc:Choice>
  </mc:AlternateContent>
  <xr:revisionPtr revIDLastSave="0" documentId="8_{0B5B8D6E-6218-B744-B6C3-C4DB9AC59993}" xr6:coauthVersionLast="45" xr6:coauthVersionMax="45" xr10:uidLastSave="{00000000-0000-0000-0000-000000000000}"/>
  <bookViews>
    <workbookView xWindow="0" yWindow="460" windowWidth="25600" windowHeight="14140" activeTab="1" xr2:uid="{00000000-000D-0000-FFFF-FFFF00000000}"/>
  </bookViews>
  <sheets>
    <sheet name="BNP på kvartaler" sheetId="1" r:id="rId1"/>
    <sheet name="Liste" sheetId="2" r:id="rId2"/>
  </sheets>
  <definedNames>
    <definedName name="_xlnm._FilterDatabase" localSheetId="1" hidden="1">Liste!$A$1:$B$81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6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" i="1"/>
  <c r="J8" i="1" l="1"/>
  <c r="P26" i="1"/>
  <c r="R29" i="1" s="1"/>
  <c r="Q26" i="1"/>
  <c r="R30" i="1" s="1"/>
  <c r="S30" i="1" s="1"/>
  <c r="R26" i="1"/>
  <c r="R31" i="1" s="1"/>
  <c r="S31" i="1" s="1"/>
  <c r="S26" i="1"/>
  <c r="R32" i="1" s="1"/>
  <c r="S32" i="1" s="1"/>
  <c r="A7" i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R33" i="1" l="1"/>
  <c r="S29" i="1"/>
  <c r="S33" i="1" s="1"/>
</calcChain>
</file>

<file path=xl/sharedStrings.xml><?xml version="1.0" encoding="utf-8"?>
<sst xmlns="http://schemas.openxmlformats.org/spreadsheetml/2006/main" count="345" uniqueCount="105">
  <si>
    <t>Bruttonationalprodukt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</si>
  <si>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</si>
  <si>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</si>
  <si>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</si>
  <si>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</si>
  <si>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</si>
  <si>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</si>
  <si>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</si>
  <si>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</si>
  <si>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</si>
  <si>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</si>
  <si>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</si>
  <si>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</si>
  <si>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</si>
  <si>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</si>
  <si>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</si>
  <si>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</si>
  <si>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</si>
  <si>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</si>
  <si>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</si>
  <si>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</si>
  <si>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</si>
  <si>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</si>
  <si>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</si>
  <si>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</si>
  <si>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</si>
  <si>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</si>
  <si>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</si>
  <si>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</si>
  <si>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</si>
  <si>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</si>
  <si>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</si>
  <si>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</si>
  <si>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</si>
  <si>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</si>
  <si>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</si>
  <si>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</si>
  <si>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</si>
  <si>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</si>
  <si>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</si>
  <si>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</si>
  <si>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</si>
  <si>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</si>
  <si>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</si>
  <si>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</si>
  <si>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</si>
  <si>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</si>
  <si>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</si>
  <si>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</si>
  <si>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</si>
  <si>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</si>
  <si>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</si>
  <si>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</si>
  <si>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</si>
  <si>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</si>
  <si>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</si>
  <si>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</si>
  <si>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</si>
  <si>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</si>
  <si>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1. kvt</t>
  </si>
  <si>
    <t>3. kvt</t>
  </si>
  <si>
    <t>4. kvt</t>
  </si>
  <si>
    <t>snit</t>
  </si>
  <si>
    <t>Trend</t>
  </si>
  <si>
    <t>2. kvt</t>
  </si>
  <si>
    <t>i.sk/sk.</t>
  </si>
  <si>
    <t>Tabel 2 Beregnede sæsonfaktorer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</si>
  <si>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</si>
  <si>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</si>
  <si>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</si>
  <si>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</si>
  <si>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</si>
  <si>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</si>
  <si>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</si>
  <si>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</si>
  <si>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sæsonfaktor</t>
  </si>
  <si>
    <t>Implicit</t>
  </si>
  <si>
    <t>5. kvt. centreret glidende gennemsnit</t>
  </si>
  <si>
    <t>Obs.nr.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</si>
  <si>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</si>
  <si>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</si>
  <si>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</si>
  <si>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</si>
  <si>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</si>
  <si>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</si>
  <si>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</si>
  <si>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</si>
  <si>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</si>
  <si>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</si>
  <si>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</si>
  <si>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</si>
  <si>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</si>
  <si>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</si>
  <si>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Hovedkonti (mio. kr.) efter prisenhed, konto, sæsonkorrigering og tid</t>
  </si>
  <si>
    <t>2000-priser kædede værdier</t>
  </si>
  <si>
    <t>Afstand i %</t>
  </si>
  <si>
    <t>Afvigelse i %</t>
  </si>
  <si>
    <t>Differens kvt. til kvt. %-point</t>
  </si>
  <si>
    <t>Sæson-korrigeret</t>
  </si>
  <si>
    <t xml:space="preserve"> 1. kvt.</t>
  </si>
  <si>
    <t xml:space="preserve"> 2. kvt.</t>
  </si>
  <si>
    <t xml:space="preserve"> 3. kvt.</t>
  </si>
  <si>
    <t xml:space="preserve"> 4. kvt.</t>
  </si>
  <si>
    <t xml:space="preserve"> Ikke sæsonkorrigeret</t>
  </si>
  <si>
    <t xml:space="preserve"> 4 kvt. centreret glidende 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</si>
</sst>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Alignment="1" applyProtection="1">
      <alignment horizontal="left"/>
      <protection locked="0"/>
    </xf>
    <xf numFmtId="166" fontId="0" fillId="0" borderId="6" xfId="0" applyNumberFormat="1" applyBorder="1"/>
    <xf numFmtId="0" fontId="0" fillId="0" borderId="0" xfId="0" applyAlignment="1">
      <alignment horizontal="right"/>
    </xf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5" xfId="0" applyFont="1" applyBorder="1"/>
    <xf numFmtId="3" fontId="0" fillId="2" borderId="0" xfId="0" applyNumberFormat="1" applyFill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3" fontId="3" fillId="0" borderId="0" xfId="0" applyNumberFormat="1" applyFont="1" applyAlignment="1" applyProtection="1">
      <alignment horizontal="center" wrapText="1"/>
      <protection locked="0"/>
    </xf>
    <xf numFmtId="165" fontId="3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'BNP på kvartaler'!$P$10:$P$25</c:f>
              <c:numCache>
                <c:formatCode>0.000</c:formatCode>
                <c:ptCount val="16"/>
                <c:pt idx="0">
                  <c:v>0.98602110129472331</c:v>
                </c:pt>
                <c:pt idx="1">
                  <c:v>0.98365066079605001</c:v>
                </c:pt>
                <c:pt idx="2">
                  <c:v>0.98060738368000655</c:v>
                </c:pt>
                <c:pt idx="3">
                  <c:v>0.97798800773314754</c:v>
                </c:pt>
                <c:pt idx="4">
                  <c:v>0.97590859341957858</c:v>
                </c:pt>
                <c:pt idx="5">
                  <c:v>0.97391369228043012</c:v>
                </c:pt>
                <c:pt idx="6">
                  <c:v>0.97448521452469983</c:v>
                </c:pt>
                <c:pt idx="7">
                  <c:v>0.97355881557266177</c:v>
                </c:pt>
                <c:pt idx="8">
                  <c:v>0.9739678011623143</c:v>
                </c:pt>
                <c:pt idx="9">
                  <c:v>0.97405660377358494</c:v>
                </c:pt>
                <c:pt idx="10">
                  <c:v>0.97137166300017841</c:v>
                </c:pt>
                <c:pt idx="11">
                  <c:v>0.97231538351664049</c:v>
                </c:pt>
                <c:pt idx="12">
                  <c:v>0.9727310528358375</c:v>
                </c:pt>
                <c:pt idx="13">
                  <c:v>0.9745737503023294</c:v>
                </c:pt>
                <c:pt idx="14">
                  <c:v>0.97553945965419964</c:v>
                </c:pt>
                <c:pt idx="15">
                  <c:v>0.97661400817397215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8-5D4F-A2E0-1497A24D4B2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'BNP på kvartaler'!$Q$10:$Q$25</c:f>
              <c:numCache>
                <c:formatCode>0.000</c:formatCode>
                <c:ptCount val="16"/>
                <c:pt idx="0">
                  <c:v>1.0121404149437017</c:v>
                </c:pt>
                <c:pt idx="1">
                  <c:v>1.0128348059718029</c:v>
                </c:pt>
                <c:pt idx="2">
                  <c:v>1.011077887037412</c:v>
                </c:pt>
                <c:pt idx="3">
                  <c:v>1.009513851539821</c:v>
                </c:pt>
                <c:pt idx="4">
                  <c:v>1.0065127886019751</c:v>
                </c:pt>
                <c:pt idx="5">
                  <c:v>1.0057972817466487</c:v>
                </c:pt>
                <c:pt idx="6">
                  <c:v>1.0045957589037027</c:v>
                </c:pt>
                <c:pt idx="7">
                  <c:v>1.0050419350326296</c:v>
                </c:pt>
                <c:pt idx="8">
                  <c:v>1.0045462660288966</c:v>
                </c:pt>
                <c:pt idx="9">
                  <c:v>1.0057572174245411</c:v>
                </c:pt>
                <c:pt idx="10">
                  <c:v>1.005984844135714</c:v>
                </c:pt>
                <c:pt idx="11">
                  <c:v>1.0076432446590633</c:v>
                </c:pt>
                <c:pt idx="12">
                  <c:v>1.006986750615779</c:v>
                </c:pt>
                <c:pt idx="13">
                  <c:v>1.0039324913132204</c:v>
                </c:pt>
                <c:pt idx="14">
                  <c:v>1.0027038201498553</c:v>
                </c:pt>
                <c:pt idx="15">
                  <c:v>1.0014687259669595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F8-5D4F-A2E0-1497A24D4B2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'BNP på kvartaler'!$R$10:$R$25</c:f>
              <c:numCache>
                <c:formatCode>0.000</c:formatCode>
                <c:ptCount val="16"/>
                <c:pt idx="0">
                  <c:v>0.97383237592321692</c:v>
                </c:pt>
                <c:pt idx="1">
                  <c:v>0.97523492694972225</c:v>
                </c:pt>
                <c:pt idx="2">
                  <c:v>0.97691998795301671</c:v>
                </c:pt>
                <c:pt idx="3">
                  <c:v>0.98010380622837368</c:v>
                </c:pt>
                <c:pt idx="4">
                  <c:v>0.9822864023878608</c:v>
                </c:pt>
                <c:pt idx="5">
                  <c:v>0.98388551240241129</c:v>
                </c:pt>
                <c:pt idx="6">
                  <c:v>0.98503651530099545</c:v>
                </c:pt>
                <c:pt idx="7">
                  <c:v>0.9874992370139779</c:v>
                </c:pt>
                <c:pt idx="8">
                  <c:v>0.98810997658768585</c:v>
                </c:pt>
                <c:pt idx="9">
                  <c:v>0.98798868542504092</c:v>
                </c:pt>
                <c:pt idx="10">
                  <c:v>0.9876225603551938</c:v>
                </c:pt>
                <c:pt idx="11">
                  <c:v>0.98870574553261914</c:v>
                </c:pt>
                <c:pt idx="12">
                  <c:v>0.98991989374278366</c:v>
                </c:pt>
                <c:pt idx="13">
                  <c:v>0.99160666781923945</c:v>
                </c:pt>
                <c:pt idx="14">
                  <c:v>0.99342566099561913</c:v>
                </c:pt>
                <c:pt idx="15">
                  <c:v>0.99275825407151186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8-5D4F-A2E0-1497A24D4B2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'BNP på kvartaler'!$S$10:$S$25</c:f>
              <c:numCache>
                <c:formatCode>0.000</c:formatCode>
                <c:ptCount val="16"/>
                <c:pt idx="0">
                  <c:v>1.0279213881019831</c:v>
                </c:pt>
                <c:pt idx="1">
                  <c:v>1.028039951091511</c:v>
                </c:pt>
                <c:pt idx="2">
                  <c:v>1.0310124759755437</c:v>
                </c:pt>
                <c:pt idx="3">
                  <c:v>1.0324702375140757</c:v>
                </c:pt>
                <c:pt idx="4">
                  <c:v>1.0345368076822601</c:v>
                </c:pt>
                <c:pt idx="5">
                  <c:v>1.0359214957044069</c:v>
                </c:pt>
                <c:pt idx="6">
                  <c:v>1.0357688313275093</c:v>
                </c:pt>
                <c:pt idx="7">
                  <c:v>1.0337207703939029</c:v>
                </c:pt>
                <c:pt idx="8">
                  <c:v>1.0329305851693911</c:v>
                </c:pt>
                <c:pt idx="9">
                  <c:v>1.0316646908103559</c:v>
                </c:pt>
                <c:pt idx="10">
                  <c:v>1.0341337704426019</c:v>
                </c:pt>
                <c:pt idx="11">
                  <c:v>1.0307512781550912</c:v>
                </c:pt>
                <c:pt idx="12">
                  <c:v>1.0301078801818082</c:v>
                </c:pt>
                <c:pt idx="13">
                  <c:v>1.0307129526797265</c:v>
                </c:pt>
                <c:pt idx="14">
                  <c:v>1.028732559135719</c:v>
                </c:pt>
                <c:pt idx="15">
                  <c:v>1.0287909305403695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8-5D4F-A2E0-1497A24D4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705151"/>
        <c:axId val="1559713151"/>
      </c:lineChart>
      <c:catAx>
        <c:axId val="154670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713151"/>
        <c:crosses val="autoZero"/>
        <c:auto val="1"/>
        <c:lblAlgn val="ctr"/>
        <c:lblOffset val="100"/>
        <c:noMultiLvlLbl val="0"/>
      </c:catAx>
      <c:valAx>
        <c:axId val="1559713151"/>
        <c:scaling>
          <c:orientation val="minMax"/>
          <c:max val="1.04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0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308428</xdr:colOff>
      <xdr:row>16</xdr:row>
      <xdr:rowOff>43542</xdr:rowOff>
    </xdr:from>
    <xdr:to>
      <xdr:col>25</xdr:col>
      <xdr:colOff>526142</xdr:colOff>
      <xdr:row>33</xdr:row>
      <xdr:rowOff>10885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B60807-858C-4744-B931-862AC8927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zoomScale="70" zoomScaleNormal="70" workbookViewId="0">
      <pane xSplit="2" ySplit="5" topLeftCell="C10" activePane="bottomRight" state="frozen"/>
      <selection pane="topRight" activeCell="B1" sqref="B1"/>
      <selection pane="bottomLeft" activeCell="A6" sqref="A6"/>
      <selection pane="bottomRight" activeCell="P10" sqref="P10"/>
    </sheetView>
  </sheetViews>
  <sheetFormatPr baseColWidth="10" defaultColWidth="11.5" defaultRowHeight="13" x14ac:dyDescent="0.15"/>
  <cols>
    <col min="1" max="1" width="9.1640625" customWidth="1"/>
    <col min="2" max="2" width="11.5" style="16" customWidth="1"/>
    <col min="3" max="3" width="13.1640625" style="16" customWidth="1"/>
    <col min="4" max="4" width="15.5" style="16" customWidth="1"/>
    <col min="5" max="5" width="13.1640625" style="16" customWidth="1"/>
    <col min="6" max="6" width="11.5" style="16" customWidth="1"/>
    <col min="7" max="7" width="13.5" style="19" customWidth="1"/>
    <col min="8" max="8" width="3.1640625" style="16" customWidth="1"/>
    <col min="9" max="9" width="11.5" style="16" customWidth="1"/>
    <col min="10" max="10" width="16.83203125" style="16" hidden="1" customWidth="1"/>
    <col min="11" max="11" width="11.5" style="16" hidden="1" customWidth="1"/>
    <col min="12" max="12" width="11.83203125" style="16" hidden="1" customWidth="1"/>
    <col min="13" max="13" width="14.5" style="16" hidden="1" customWidth="1"/>
    <col min="14" max="14" width="5.5" hidden="1" customWidth="1"/>
    <col min="17" max="17" width="12.6640625" bestFit="1" customWidth="1"/>
  </cols>
  <sheetData>
    <row r="1" spans="1:19" x14ac:dyDescent="0.15">
      <c r="A1" s="14" t="s">
        <v>93</v>
      </c>
    </row>
    <row r="2" spans="1:19" x14ac:dyDescent="0.15">
      <c r="A2" s="14" t="s">
        <v>94</v>
      </c>
    </row>
    <row r="3" spans="1:19" x14ac:dyDescent="0.15">
      <c r="A3" s="14" t="s">
        <v>0</v>
      </c>
    </row>
    <row r="4" spans="1:19" x14ac:dyDescent="0.15">
      <c r="G4" s="40" t="s">
        <v>76</v>
      </c>
    </row>
    <row r="5" spans="1:19" ht="42" x14ac:dyDescent="0.15">
      <c r="A5" s="15" t="s">
        <v>78</v>
      </c>
      <c r="C5" s="39" t="s">
        <v>103</v>
      </c>
      <c r="D5" s="42" t="s">
        <v>104</v>
      </c>
      <c r="E5" s="39" t="s">
        <v>98</v>
      </c>
      <c r="G5" s="40" t="s">
        <v>75</v>
      </c>
      <c r="J5" s="38" t="s">
        <v>77</v>
      </c>
      <c r="K5" s="16" t="s">
        <v>63</v>
      </c>
      <c r="L5" s="16" t="s">
        <v>96</v>
      </c>
      <c r="M5" s="38" t="s">
        <v>97</v>
      </c>
      <c r="P5" t="s">
        <v>99</v>
      </c>
      <c r="Q5" t="s">
        <v>100</v>
      </c>
      <c r="R5" t="s">
        <v>101</v>
      </c>
      <c r="S5" t="s">
        <v>102</v>
      </c>
    </row>
    <row r="6" spans="1:19" x14ac:dyDescent="0.15">
      <c r="A6">
        <v>1</v>
      </c>
      <c r="B6" s="18" t="s">
        <v>1</v>
      </c>
      <c r="C6" s="17">
        <v>250083</v>
      </c>
      <c r="D6" s="32"/>
      <c r="E6" s="17">
        <v>251839</v>
      </c>
      <c r="F6" s="18" t="s">
        <v>1</v>
      </c>
      <c r="G6" s="21">
        <f>C6/E6</f>
        <v>0.99302729124559741</v>
      </c>
      <c r="I6" s="18" t="s">
        <v>1</v>
      </c>
      <c r="J6" s="36"/>
      <c r="K6" s="20"/>
      <c r="L6" s="36"/>
      <c r="M6" s="36"/>
      <c r="N6" s="1"/>
      <c r="O6" s="10">
        <v>1991</v>
      </c>
      <c r="P6" s="43">
        <v>0.99302729124559741</v>
      </c>
      <c r="Q6" s="43">
        <v>1.0115196570892773</v>
      </c>
      <c r="R6" s="43">
        <v>0.97993593910299082</v>
      </c>
      <c r="S6" s="43">
        <v>1.0156143923964698</v>
      </c>
    </row>
    <row r="7" spans="1:19" x14ac:dyDescent="0.15">
      <c r="A7">
        <f>A6+1</f>
        <v>2</v>
      </c>
      <c r="B7" s="18" t="s">
        <v>2</v>
      </c>
      <c r="C7" s="17">
        <v>256751</v>
      </c>
      <c r="D7" s="32"/>
      <c r="E7" s="17">
        <v>253827</v>
      </c>
      <c r="F7" s="18" t="s">
        <v>2</v>
      </c>
      <c r="G7" s="21">
        <f t="shared" ref="G7:G70" si="0">C7/E7</f>
        <v>1.0115196570892773</v>
      </c>
      <c r="I7" s="18" t="s">
        <v>2</v>
      </c>
      <c r="J7" s="36"/>
      <c r="K7" s="20"/>
      <c r="L7" s="36"/>
      <c r="M7" s="36"/>
      <c r="N7" s="1"/>
      <c r="O7" s="10">
        <f>O6+1</f>
        <v>1992</v>
      </c>
      <c r="P7" s="43">
        <v>0.99391710009594358</v>
      </c>
      <c r="Q7" s="43">
        <v>1.009874594611573</v>
      </c>
      <c r="R7" s="43">
        <v>0.97751713644548255</v>
      </c>
      <c r="S7" s="43">
        <v>1.0189161926751531</v>
      </c>
    </row>
    <row r="8" spans="1:19" x14ac:dyDescent="0.15">
      <c r="A8">
        <f t="shared" ref="A8:A71" si="1">A7+1</f>
        <v>3</v>
      </c>
      <c r="B8" s="18" t="s">
        <v>3</v>
      </c>
      <c r="C8" s="17">
        <v>250258</v>
      </c>
      <c r="D8" s="20">
        <f>(0.5*C6+C7+C8+C9+C10*0.5)/4</f>
        <v>254325.25</v>
      </c>
      <c r="E8" s="17">
        <v>255382</v>
      </c>
      <c r="F8" s="18" t="s">
        <v>3</v>
      </c>
      <c r="G8" s="21">
        <f t="shared" si="0"/>
        <v>0.97993593910299082</v>
      </c>
      <c r="I8" s="18" t="s">
        <v>3</v>
      </c>
      <c r="J8" s="20">
        <f>SUM(E6:E10)/5</f>
        <v>254369.4</v>
      </c>
      <c r="K8" s="20"/>
      <c r="L8" s="22"/>
      <c r="M8" s="37"/>
      <c r="N8" s="1"/>
      <c r="O8" s="10">
        <f t="shared" ref="O8:O25" si="2">O7+1</f>
        <v>1993</v>
      </c>
      <c r="P8" s="43">
        <v>0.99027599138398603</v>
      </c>
      <c r="Q8" s="43">
        <v>1.0126557602033655</v>
      </c>
      <c r="R8" s="43">
        <v>0.9751886086604109</v>
      </c>
      <c r="S8" s="43">
        <v>1.0214684397541671</v>
      </c>
    </row>
    <row r="9" spans="1:19" x14ac:dyDescent="0.15">
      <c r="A9">
        <f t="shared" si="1"/>
        <v>4</v>
      </c>
      <c r="B9" s="18" t="s">
        <v>4</v>
      </c>
      <c r="C9" s="17">
        <v>257312</v>
      </c>
      <c r="D9" s="20">
        <f t="shared" ref="D9:D72" si="3">(0.5*C7+C8+C9+C10+C11*0.5)/4</f>
        <v>255106.75</v>
      </c>
      <c r="E9" s="17">
        <v>253356</v>
      </c>
      <c r="F9" s="18" t="s">
        <v>4</v>
      </c>
      <c r="G9" s="21">
        <f t="shared" si="0"/>
        <v>1.0156143923964698</v>
      </c>
      <c r="I9" s="18" t="s">
        <v>4</v>
      </c>
      <c r="J9" s="20"/>
      <c r="K9" s="20"/>
      <c r="L9" s="23"/>
      <c r="M9" s="24"/>
      <c r="O9" s="10">
        <f t="shared" si="2"/>
        <v>1994</v>
      </c>
      <c r="P9" s="43">
        <v>0.98790724249794193</v>
      </c>
      <c r="Q9" s="43">
        <v>1.012426908614257</v>
      </c>
      <c r="R9" s="43">
        <v>0.97373438840690252</v>
      </c>
      <c r="S9" s="43">
        <v>1.0250570374940811</v>
      </c>
    </row>
    <row r="10" spans="1:19" x14ac:dyDescent="0.15">
      <c r="A10">
        <f t="shared" si="1"/>
        <v>5</v>
      </c>
      <c r="B10" s="18" t="s">
        <v>5</v>
      </c>
      <c r="C10" s="17">
        <v>255877</v>
      </c>
      <c r="D10" s="20">
        <f t="shared" si="3"/>
        <v>255843.75</v>
      </c>
      <c r="E10" s="17">
        <v>257443</v>
      </c>
      <c r="F10" s="18" t="s">
        <v>5</v>
      </c>
      <c r="G10" s="21">
        <f t="shared" si="0"/>
        <v>0.99391710009594358</v>
      </c>
      <c r="I10" s="18" t="s">
        <v>5</v>
      </c>
      <c r="J10" s="20"/>
      <c r="K10" s="20"/>
      <c r="L10" s="23"/>
      <c r="M10" s="23"/>
      <c r="N10" s="1"/>
      <c r="O10" s="10">
        <f t="shared" si="2"/>
        <v>1995</v>
      </c>
      <c r="P10" s="43">
        <v>0.98602110129472331</v>
      </c>
      <c r="Q10" s="43">
        <v>1.0121404149437017</v>
      </c>
      <c r="R10" s="43">
        <v>0.97383237592321692</v>
      </c>
      <c r="S10" s="43">
        <v>1.0279213881019831</v>
      </c>
    </row>
    <row r="11" spans="1:19" x14ac:dyDescent="0.15">
      <c r="A11">
        <f t="shared" si="1"/>
        <v>6</v>
      </c>
      <c r="B11" s="18" t="s">
        <v>6</v>
      </c>
      <c r="C11" s="17">
        <v>257209</v>
      </c>
      <c r="D11" s="20">
        <f t="shared" si="3"/>
        <v>257567.125</v>
      </c>
      <c r="E11" s="17">
        <v>254694</v>
      </c>
      <c r="F11" s="18" t="s">
        <v>6</v>
      </c>
      <c r="G11" s="21">
        <f t="shared" si="0"/>
        <v>1.009874594611573</v>
      </c>
      <c r="I11" s="18" t="s">
        <v>6</v>
      </c>
      <c r="J11" s="20"/>
      <c r="K11" s="20"/>
      <c r="L11" s="23"/>
      <c r="M11" s="23"/>
      <c r="N11" s="1"/>
      <c r="O11" s="10">
        <f t="shared" si="2"/>
        <v>1996</v>
      </c>
      <c r="P11" s="43">
        <v>0.98365066079605001</v>
      </c>
      <c r="Q11" s="43">
        <v>1.0128348059718029</v>
      </c>
      <c r="R11" s="43">
        <v>0.97523492694972225</v>
      </c>
      <c r="S11" s="43">
        <v>1.028039951091511</v>
      </c>
    </row>
    <row r="12" spans="1:19" x14ac:dyDescent="0.15">
      <c r="A12">
        <f t="shared" si="1"/>
        <v>7</v>
      </c>
      <c r="B12" s="18" t="s">
        <v>7</v>
      </c>
      <c r="C12" s="17">
        <v>255696</v>
      </c>
      <c r="D12" s="20">
        <f t="shared" si="3"/>
        <v>258577.875</v>
      </c>
      <c r="E12" s="17">
        <v>261577</v>
      </c>
      <c r="F12" s="18" t="s">
        <v>7</v>
      </c>
      <c r="G12" s="21">
        <f t="shared" si="0"/>
        <v>0.97751713644548255</v>
      </c>
      <c r="I12" s="18" t="s">
        <v>7</v>
      </c>
      <c r="J12" s="20"/>
      <c r="K12" s="20"/>
      <c r="L12" s="23"/>
      <c r="M12" s="23"/>
      <c r="N12" s="1"/>
      <c r="O12" s="10">
        <f t="shared" si="2"/>
        <v>1997</v>
      </c>
      <c r="P12" s="43">
        <v>0.98060738368000655</v>
      </c>
      <c r="Q12" s="43">
        <v>1.011077887037412</v>
      </c>
      <c r="R12" s="43">
        <v>0.97691998795301671</v>
      </c>
      <c r="S12" s="43">
        <v>1.0310124759755437</v>
      </c>
    </row>
    <row r="13" spans="1:19" x14ac:dyDescent="0.15">
      <c r="A13">
        <f t="shared" si="1"/>
        <v>8</v>
      </c>
      <c r="B13" s="18" t="s">
        <v>8</v>
      </c>
      <c r="C13" s="17">
        <v>265661</v>
      </c>
      <c r="D13" s="20">
        <f t="shared" si="3"/>
        <v>258860.125</v>
      </c>
      <c r="E13" s="17">
        <v>260729</v>
      </c>
      <c r="F13" s="18" t="s">
        <v>8</v>
      </c>
      <c r="G13" s="21">
        <f t="shared" si="0"/>
        <v>1.0189161926751531</v>
      </c>
      <c r="I13" s="18" t="s">
        <v>8</v>
      </c>
      <c r="J13" s="20"/>
      <c r="K13" s="20"/>
      <c r="L13" s="23"/>
      <c r="M13" s="23"/>
      <c r="N13" s="1"/>
      <c r="O13" s="10">
        <f t="shared" si="2"/>
        <v>1998</v>
      </c>
      <c r="P13" s="43">
        <v>0.97798800773314754</v>
      </c>
      <c r="Q13" s="43">
        <v>1.009513851539821</v>
      </c>
      <c r="R13" s="43">
        <v>0.98010380622837368</v>
      </c>
      <c r="S13" s="43">
        <v>1.0324702375140757</v>
      </c>
    </row>
    <row r="14" spans="1:19" x14ac:dyDescent="0.15">
      <c r="A14">
        <f t="shared" si="1"/>
        <v>9</v>
      </c>
      <c r="B14" s="18" t="s">
        <v>9</v>
      </c>
      <c r="C14" s="17">
        <v>255614</v>
      </c>
      <c r="D14" s="20">
        <f t="shared" si="3"/>
        <v>258494.375</v>
      </c>
      <c r="E14" s="17">
        <v>258124</v>
      </c>
      <c r="F14" s="18" t="s">
        <v>9</v>
      </c>
      <c r="G14" s="21">
        <f t="shared" si="0"/>
        <v>0.99027599138398603</v>
      </c>
      <c r="I14" s="18" t="s">
        <v>9</v>
      </c>
      <c r="J14" s="20"/>
      <c r="K14" s="20"/>
      <c r="L14" s="23"/>
      <c r="M14" s="23"/>
      <c r="N14" s="1"/>
      <c r="O14" s="10">
        <f t="shared" si="2"/>
        <v>1999</v>
      </c>
      <c r="P14" s="43">
        <v>0.97590859341957858</v>
      </c>
      <c r="Q14" s="43">
        <v>1.0065127886019751</v>
      </c>
      <c r="R14" s="43">
        <v>0.9822864023878608</v>
      </c>
      <c r="S14" s="43">
        <v>1.0345368076822601</v>
      </c>
    </row>
    <row r="15" spans="1:19" x14ac:dyDescent="0.15">
      <c r="A15">
        <f t="shared" si="1"/>
        <v>10</v>
      </c>
      <c r="B15" s="18" t="s">
        <v>10</v>
      </c>
      <c r="C15" s="17">
        <v>259730</v>
      </c>
      <c r="D15" s="20">
        <f t="shared" si="3"/>
        <v>258096.25</v>
      </c>
      <c r="E15" s="17">
        <v>256484</v>
      </c>
      <c r="F15" s="18" t="s">
        <v>10</v>
      </c>
      <c r="G15" s="21">
        <f t="shared" si="0"/>
        <v>1.0126557602033655</v>
      </c>
      <c r="I15" s="18" t="s">
        <v>10</v>
      </c>
      <c r="J15" s="20"/>
      <c r="K15" s="20"/>
      <c r="L15" s="23"/>
      <c r="M15" s="23"/>
      <c r="N15" s="1"/>
      <c r="O15" s="10">
        <f t="shared" si="2"/>
        <v>2000</v>
      </c>
      <c r="P15" s="43">
        <v>0.97391369228043012</v>
      </c>
      <c r="Q15" s="43">
        <v>1.0057972817466487</v>
      </c>
      <c r="R15" s="43">
        <v>0.98388551240241129</v>
      </c>
      <c r="S15" s="43">
        <v>1.0359214957044069</v>
      </c>
    </row>
    <row r="16" spans="1:19" x14ac:dyDescent="0.15">
      <c r="A16">
        <f t="shared" si="1"/>
        <v>11</v>
      </c>
      <c r="B16" s="18" t="s">
        <v>11</v>
      </c>
      <c r="C16" s="17">
        <v>250249</v>
      </c>
      <c r="D16" s="20">
        <f t="shared" si="3"/>
        <v>259278.5</v>
      </c>
      <c r="E16" s="17">
        <v>256616</v>
      </c>
      <c r="F16" s="18" t="s">
        <v>11</v>
      </c>
      <c r="G16" s="21">
        <f t="shared" si="0"/>
        <v>0.9751886086604109</v>
      </c>
      <c r="I16" s="18" t="s">
        <v>11</v>
      </c>
      <c r="J16" s="20"/>
      <c r="K16" s="20"/>
      <c r="L16" s="23"/>
      <c r="M16" s="23"/>
      <c r="N16" s="1"/>
      <c r="O16" s="10">
        <f t="shared" si="2"/>
        <v>2001</v>
      </c>
      <c r="P16" s="43">
        <v>0.97448521452469983</v>
      </c>
      <c r="Q16" s="43">
        <v>1.0045957589037027</v>
      </c>
      <c r="R16" s="43">
        <v>0.98503651530099545</v>
      </c>
      <c r="S16" s="43">
        <v>1.0357688313275093</v>
      </c>
    </row>
    <row r="17" spans="1:19" x14ac:dyDescent="0.15">
      <c r="A17">
        <f t="shared" si="1"/>
        <v>12</v>
      </c>
      <c r="B17" s="18" t="s">
        <v>12</v>
      </c>
      <c r="C17" s="17">
        <v>267923</v>
      </c>
      <c r="D17" s="20">
        <f t="shared" si="3"/>
        <v>262275.625</v>
      </c>
      <c r="E17" s="17">
        <v>262292</v>
      </c>
      <c r="F17" s="18" t="s">
        <v>12</v>
      </c>
      <c r="G17" s="21">
        <f t="shared" si="0"/>
        <v>1.0214684397541671</v>
      </c>
      <c r="I17" s="18" t="s">
        <v>12</v>
      </c>
      <c r="J17" s="20"/>
      <c r="K17" s="20"/>
      <c r="L17" s="23"/>
      <c r="M17" s="23"/>
      <c r="N17" s="1"/>
      <c r="O17" s="10">
        <f t="shared" si="2"/>
        <v>2002</v>
      </c>
      <c r="P17" s="43">
        <v>0.97355881557266177</v>
      </c>
      <c r="Q17" s="43">
        <v>1.0050419350326296</v>
      </c>
      <c r="R17" s="43">
        <v>0.9874992370139779</v>
      </c>
      <c r="S17" s="43">
        <v>1.0337207703939029</v>
      </c>
    </row>
    <row r="18" spans="1:19" x14ac:dyDescent="0.15">
      <c r="A18">
        <f t="shared" si="1"/>
        <v>13</v>
      </c>
      <c r="B18" s="18" t="s">
        <v>13</v>
      </c>
      <c r="C18" s="17">
        <v>262810</v>
      </c>
      <c r="D18" s="20">
        <f t="shared" si="3"/>
        <v>266286</v>
      </c>
      <c r="E18" s="17">
        <v>266027</v>
      </c>
      <c r="F18" s="18" t="s">
        <v>13</v>
      </c>
      <c r="G18" s="21">
        <f t="shared" si="0"/>
        <v>0.98790724249794193</v>
      </c>
      <c r="I18" s="18" t="s">
        <v>13</v>
      </c>
      <c r="J18" s="20"/>
      <c r="K18" s="20"/>
      <c r="L18" s="23"/>
      <c r="M18" s="23"/>
      <c r="N18" s="1"/>
      <c r="O18" s="10">
        <f t="shared" si="2"/>
        <v>2003</v>
      </c>
      <c r="P18" s="43">
        <v>0.9739678011623143</v>
      </c>
      <c r="Q18" s="43">
        <v>1.0045462660288966</v>
      </c>
      <c r="R18" s="43">
        <v>0.98810997658768585</v>
      </c>
      <c r="S18" s="43">
        <v>1.0329305851693911</v>
      </c>
    </row>
    <row r="19" spans="1:19" x14ac:dyDescent="0.15">
      <c r="A19">
        <f t="shared" si="1"/>
        <v>14</v>
      </c>
      <c r="B19" s="18" t="s">
        <v>14</v>
      </c>
      <c r="C19" s="17">
        <v>276511</v>
      </c>
      <c r="D19" s="20">
        <f t="shared" si="3"/>
        <v>270427</v>
      </c>
      <c r="E19" s="17">
        <v>273117</v>
      </c>
      <c r="F19" s="18" t="s">
        <v>14</v>
      </c>
      <c r="G19" s="21">
        <f t="shared" si="0"/>
        <v>1.012426908614257</v>
      </c>
      <c r="I19" s="18" t="s">
        <v>14</v>
      </c>
      <c r="J19" s="20"/>
      <c r="K19" s="20"/>
      <c r="L19" s="23"/>
      <c r="M19" s="23"/>
      <c r="N19" s="1"/>
      <c r="O19" s="10">
        <f t="shared" si="2"/>
        <v>2004</v>
      </c>
      <c r="P19" s="43">
        <v>0.97405660377358494</v>
      </c>
      <c r="Q19" s="43">
        <v>1.0057572174245411</v>
      </c>
      <c r="R19" s="43">
        <v>0.98798868542504092</v>
      </c>
      <c r="S19" s="43">
        <v>1.0316646908103559</v>
      </c>
    </row>
    <row r="20" spans="1:19" x14ac:dyDescent="0.15">
      <c r="A20">
        <f t="shared" si="1"/>
        <v>15</v>
      </c>
      <c r="B20" s="18" t="s">
        <v>15</v>
      </c>
      <c r="C20" s="17">
        <v>265551</v>
      </c>
      <c r="D20" s="20">
        <f t="shared" si="3"/>
        <v>274569.625</v>
      </c>
      <c r="E20" s="17">
        <v>272714</v>
      </c>
      <c r="F20" s="18" t="s">
        <v>15</v>
      </c>
      <c r="G20" s="21">
        <f t="shared" si="0"/>
        <v>0.97373438840690252</v>
      </c>
      <c r="I20" s="18" t="s">
        <v>15</v>
      </c>
      <c r="J20" s="20"/>
      <c r="K20" s="20"/>
      <c r="L20" s="25"/>
      <c r="M20" s="25"/>
      <c r="N20" s="8"/>
      <c r="O20" s="10">
        <f t="shared" si="2"/>
        <v>2005</v>
      </c>
      <c r="P20" s="43">
        <v>0.97137166300017841</v>
      </c>
      <c r="Q20" s="43">
        <v>1.005984844135714</v>
      </c>
      <c r="R20" s="43">
        <v>0.9876225603551938</v>
      </c>
      <c r="S20" s="43">
        <v>1.0341337704426019</v>
      </c>
    </row>
    <row r="21" spans="1:19" x14ac:dyDescent="0.15">
      <c r="A21">
        <f t="shared" si="1"/>
        <v>16</v>
      </c>
      <c r="B21" s="18" t="s">
        <v>16</v>
      </c>
      <c r="C21" s="17">
        <v>285749</v>
      </c>
      <c r="D21" s="20">
        <f t="shared" si="3"/>
        <v>277258.375</v>
      </c>
      <c r="E21" s="17">
        <v>278764</v>
      </c>
      <c r="F21" s="18" t="s">
        <v>16</v>
      </c>
      <c r="G21" s="21">
        <f t="shared" si="0"/>
        <v>1.0250570374940811</v>
      </c>
      <c r="I21" s="18" t="s">
        <v>16</v>
      </c>
      <c r="J21" s="20"/>
      <c r="K21" s="20"/>
      <c r="L21" s="23"/>
      <c r="M21" s="23"/>
      <c r="N21" s="1"/>
      <c r="O21" s="10">
        <f t="shared" si="2"/>
        <v>2006</v>
      </c>
      <c r="P21" s="43">
        <v>0.97231538351664049</v>
      </c>
      <c r="Q21" s="43">
        <v>1.0076432446590633</v>
      </c>
      <c r="R21" s="43">
        <v>0.98870574553261914</v>
      </c>
      <c r="S21" s="43">
        <v>1.0307512781550912</v>
      </c>
    </row>
    <row r="22" spans="1:19" x14ac:dyDescent="0.15">
      <c r="A22">
        <f t="shared" si="1"/>
        <v>17</v>
      </c>
      <c r="B22" s="18" t="s">
        <v>17</v>
      </c>
      <c r="C22" s="17">
        <v>278125</v>
      </c>
      <c r="D22" s="20">
        <f t="shared" si="3"/>
        <v>278955.875</v>
      </c>
      <c r="E22" s="17">
        <v>282068</v>
      </c>
      <c r="F22" s="18" t="s">
        <v>17</v>
      </c>
      <c r="G22" s="21">
        <f t="shared" si="0"/>
        <v>0.98602110129472331</v>
      </c>
      <c r="I22" s="18" t="s">
        <v>17</v>
      </c>
      <c r="J22" s="20"/>
      <c r="K22" s="20"/>
      <c r="L22" s="23"/>
      <c r="M22" s="23"/>
      <c r="N22" s="1"/>
      <c r="O22" s="10">
        <f t="shared" si="2"/>
        <v>2007</v>
      </c>
      <c r="P22" s="43">
        <v>0.9727310528358375</v>
      </c>
      <c r="Q22" s="43">
        <v>1.006986750615779</v>
      </c>
      <c r="R22" s="43">
        <v>0.98991989374278366</v>
      </c>
      <c r="S22" s="43">
        <v>1.0301078801818082</v>
      </c>
    </row>
    <row r="23" spans="1:19" x14ac:dyDescent="0.15">
      <c r="A23">
        <f t="shared" si="1"/>
        <v>18</v>
      </c>
      <c r="B23" s="18" t="s">
        <v>18</v>
      </c>
      <c r="C23" s="17">
        <v>282706</v>
      </c>
      <c r="D23" s="20">
        <f t="shared" si="3"/>
        <v>280446</v>
      </c>
      <c r="E23" s="17">
        <v>279315</v>
      </c>
      <c r="F23" s="18" t="s">
        <v>18</v>
      </c>
      <c r="G23" s="21">
        <f t="shared" si="0"/>
        <v>1.0121404149437017</v>
      </c>
      <c r="I23" s="18" t="s">
        <v>18</v>
      </c>
      <c r="J23" s="20"/>
      <c r="K23" s="20"/>
      <c r="L23" s="23"/>
      <c r="M23" s="23"/>
      <c r="N23" s="1"/>
      <c r="O23" s="10">
        <f t="shared" si="2"/>
        <v>2008</v>
      </c>
      <c r="P23" s="43">
        <v>0.9745737503023294</v>
      </c>
      <c r="Q23" s="43">
        <v>1.0039324913132204</v>
      </c>
      <c r="R23" s="43">
        <v>0.99160666781923945</v>
      </c>
      <c r="S23" s="43">
        <v>1.0307129526797265</v>
      </c>
    </row>
    <row r="24" spans="1:19" x14ac:dyDescent="0.15">
      <c r="A24">
        <f t="shared" si="1"/>
        <v>19</v>
      </c>
      <c r="B24" s="18" t="s">
        <v>19</v>
      </c>
      <c r="C24" s="17">
        <v>272936</v>
      </c>
      <c r="D24" s="20">
        <f t="shared" si="3"/>
        <v>281210.5</v>
      </c>
      <c r="E24" s="17">
        <v>280270</v>
      </c>
      <c r="F24" s="18" t="s">
        <v>19</v>
      </c>
      <c r="G24" s="21">
        <f t="shared" si="0"/>
        <v>0.97383237592321692</v>
      </c>
      <c r="I24" s="18" t="s">
        <v>19</v>
      </c>
      <c r="J24" s="20"/>
      <c r="K24" s="20"/>
      <c r="L24" s="23"/>
      <c r="M24" s="23"/>
      <c r="N24" s="1"/>
      <c r="O24" s="10">
        <f t="shared" si="2"/>
        <v>2009</v>
      </c>
      <c r="P24" s="43">
        <v>0.97553945965419964</v>
      </c>
      <c r="Q24" s="43">
        <v>1.0027038201498553</v>
      </c>
      <c r="R24" s="43">
        <v>0.99342566099561913</v>
      </c>
      <c r="S24" s="43">
        <v>1.028732559135719</v>
      </c>
    </row>
    <row r="25" spans="1:19" x14ac:dyDescent="0.15">
      <c r="A25">
        <f t="shared" si="1"/>
        <v>20</v>
      </c>
      <c r="B25" s="18" t="s">
        <v>20</v>
      </c>
      <c r="C25" s="17">
        <v>290285</v>
      </c>
      <c r="D25" s="20">
        <f t="shared" si="3"/>
        <v>282636.125</v>
      </c>
      <c r="E25" s="17">
        <v>282400</v>
      </c>
      <c r="F25" s="18" t="s">
        <v>20</v>
      </c>
      <c r="G25" s="21">
        <f t="shared" si="0"/>
        <v>1.0279213881019831</v>
      </c>
      <c r="I25" s="18" t="s">
        <v>20</v>
      </c>
      <c r="J25" s="20"/>
      <c r="K25" s="20"/>
      <c r="L25" s="23"/>
      <c r="M25" s="23"/>
      <c r="N25" s="1"/>
      <c r="O25" s="10">
        <f t="shared" si="2"/>
        <v>2010</v>
      </c>
      <c r="P25" s="43">
        <v>0.97661400817397215</v>
      </c>
      <c r="Q25" s="43">
        <v>1.0014687259669595</v>
      </c>
      <c r="R25" s="43">
        <v>0.99275825407151186</v>
      </c>
      <c r="S25" s="43">
        <v>1.0287909305403695</v>
      </c>
    </row>
    <row r="26" spans="1:19" x14ac:dyDescent="0.15">
      <c r="A26">
        <f t="shared" si="1"/>
        <v>21</v>
      </c>
      <c r="B26" s="18" t="s">
        <v>21</v>
      </c>
      <c r="C26" s="17">
        <v>279705</v>
      </c>
      <c r="D26" s="20">
        <f t="shared" si="3"/>
        <v>285292.125</v>
      </c>
      <c r="E26" s="17">
        <v>284354</v>
      </c>
      <c r="F26" s="18" t="s">
        <v>21</v>
      </c>
      <c r="G26" s="21">
        <f t="shared" si="0"/>
        <v>0.98365066079605001</v>
      </c>
      <c r="I26" s="18" t="s">
        <v>21</v>
      </c>
      <c r="J26" s="20"/>
      <c r="K26" s="20"/>
      <c r="L26" s="23"/>
      <c r="M26" s="23"/>
      <c r="N26" s="1"/>
      <c r="P26" s="27">
        <f>AVERAGEA(P6:P25)</f>
        <v>0.97912154084719116</v>
      </c>
      <c r="Q26" s="27">
        <f>AVERAGEA(Q6:Q25)</f>
        <v>1.00765075022951</v>
      </c>
      <c r="R26" s="27">
        <f>AVERAGEA(R6:R25)</f>
        <v>0.98356561406525267</v>
      </c>
      <c r="S26" s="27">
        <f>AVERAGEA(S6:S25)</f>
        <v>1.0294136333613062</v>
      </c>
    </row>
    <row r="27" spans="1:19" x14ac:dyDescent="0.15">
      <c r="A27">
        <f t="shared" si="1"/>
        <v>22</v>
      </c>
      <c r="B27" s="18" t="s">
        <v>22</v>
      </c>
      <c r="C27" s="17">
        <v>292531</v>
      </c>
      <c r="D27" s="20">
        <f t="shared" si="3"/>
        <v>287849.375</v>
      </c>
      <c r="E27" s="17">
        <v>288824</v>
      </c>
      <c r="F27" s="18" t="s">
        <v>22</v>
      </c>
      <c r="G27" s="21">
        <f t="shared" si="0"/>
        <v>1.0128348059718029</v>
      </c>
      <c r="I27" s="18" t="s">
        <v>22</v>
      </c>
      <c r="J27" s="20"/>
      <c r="K27" s="20"/>
      <c r="L27" s="23"/>
      <c r="M27" s="23"/>
      <c r="N27" s="1"/>
      <c r="P27" t="s">
        <v>66</v>
      </c>
    </row>
    <row r="28" spans="1:19" x14ac:dyDescent="0.15">
      <c r="A28">
        <f t="shared" si="1"/>
        <v>23</v>
      </c>
      <c r="B28" s="18" t="s">
        <v>23</v>
      </c>
      <c r="C28" s="17">
        <v>284359</v>
      </c>
      <c r="D28" s="20">
        <f t="shared" si="3"/>
        <v>290062.875</v>
      </c>
      <c r="E28" s="17">
        <v>291580</v>
      </c>
      <c r="F28" s="18" t="s">
        <v>23</v>
      </c>
      <c r="G28" s="21">
        <f t="shared" si="0"/>
        <v>0.97523492694972225</v>
      </c>
      <c r="I28" s="18" t="s">
        <v>23</v>
      </c>
      <c r="J28" s="20"/>
      <c r="K28" s="20"/>
      <c r="L28" s="23"/>
      <c r="M28" s="23"/>
      <c r="N28" s="1"/>
      <c r="P28" s="6"/>
      <c r="Q28" s="7"/>
      <c r="R28" s="28" t="s">
        <v>65</v>
      </c>
      <c r="S28" s="31" t="s">
        <v>95</v>
      </c>
    </row>
    <row r="29" spans="1:19" x14ac:dyDescent="0.15">
      <c r="A29">
        <f t="shared" si="1"/>
        <v>24</v>
      </c>
      <c r="B29" s="18" t="s">
        <v>24</v>
      </c>
      <c r="C29" s="17">
        <v>299320</v>
      </c>
      <c r="D29" s="20">
        <f t="shared" si="3"/>
        <v>292663</v>
      </c>
      <c r="E29" s="17">
        <v>291156</v>
      </c>
      <c r="F29" s="18" t="s">
        <v>24</v>
      </c>
      <c r="G29" s="21">
        <f t="shared" si="0"/>
        <v>1.028039951091511</v>
      </c>
      <c r="I29" s="18" t="s">
        <v>24</v>
      </c>
      <c r="J29" s="20"/>
      <c r="K29" s="20"/>
      <c r="L29" s="23"/>
      <c r="M29" s="23"/>
      <c r="N29" s="1"/>
      <c r="P29" s="3" t="s">
        <v>59</v>
      </c>
      <c r="Q29" s="11">
        <f>P26</f>
        <v>0.97912154084719116</v>
      </c>
      <c r="R29" s="33">
        <f>P26</f>
        <v>0.97912154084719116</v>
      </c>
      <c r="S29" s="29">
        <f>(R29-1)*100</f>
        <v>-2.0878459152808837</v>
      </c>
    </row>
    <row r="30" spans="1:19" x14ac:dyDescent="0.15">
      <c r="A30">
        <f t="shared" si="1"/>
        <v>25</v>
      </c>
      <c r="B30" s="18" t="s">
        <v>25</v>
      </c>
      <c r="C30" s="17">
        <v>288378</v>
      </c>
      <c r="D30" s="20">
        <f t="shared" si="3"/>
        <v>295125.75</v>
      </c>
      <c r="E30" s="17">
        <v>294081</v>
      </c>
      <c r="F30" s="18" t="s">
        <v>25</v>
      </c>
      <c r="G30" s="21">
        <f t="shared" si="0"/>
        <v>0.98060738368000655</v>
      </c>
      <c r="I30" s="18" t="s">
        <v>25</v>
      </c>
      <c r="J30" s="20"/>
      <c r="K30" s="20"/>
      <c r="L30" s="23"/>
      <c r="M30" s="23"/>
      <c r="N30" s="1"/>
      <c r="P30" s="4" t="s">
        <v>64</v>
      </c>
      <c r="Q30" s="12">
        <f>Q26</f>
        <v>1.00765075022951</v>
      </c>
      <c r="R30" s="34">
        <f>Q26</f>
        <v>1.00765075022951</v>
      </c>
      <c r="S30" s="29">
        <f>(R30-1)*100</f>
        <v>0.76507502295100061</v>
      </c>
    </row>
    <row r="31" spans="1:19" x14ac:dyDescent="0.15">
      <c r="A31">
        <f t="shared" si="1"/>
        <v>26</v>
      </c>
      <c r="B31" s="18" t="s">
        <v>26</v>
      </c>
      <c r="C31" s="17">
        <v>304659</v>
      </c>
      <c r="D31" s="20">
        <f t="shared" si="3"/>
        <v>297147</v>
      </c>
      <c r="E31" s="17">
        <v>301321</v>
      </c>
      <c r="F31" s="18" t="s">
        <v>26</v>
      </c>
      <c r="G31" s="21">
        <f t="shared" si="0"/>
        <v>1.011077887037412</v>
      </c>
      <c r="I31" s="18" t="s">
        <v>26</v>
      </c>
      <c r="J31" s="20"/>
      <c r="K31" s="20"/>
      <c r="L31" s="23"/>
      <c r="M31" s="23"/>
      <c r="N31" s="1"/>
      <c r="P31" s="4" t="s">
        <v>60</v>
      </c>
      <c r="Q31" s="12">
        <f>R26</f>
        <v>0.98356561406525267</v>
      </c>
      <c r="R31" s="34">
        <f>R26</f>
        <v>0.98356561406525267</v>
      </c>
      <c r="S31" s="29">
        <f>(R31-1)*100</f>
        <v>-1.6434385934747331</v>
      </c>
    </row>
    <row r="32" spans="1:19" x14ac:dyDescent="0.15">
      <c r="A32">
        <f t="shared" si="1"/>
        <v>27</v>
      </c>
      <c r="B32" s="18" t="s">
        <v>27</v>
      </c>
      <c r="C32" s="17">
        <v>291933</v>
      </c>
      <c r="D32" s="20">
        <f t="shared" si="3"/>
        <v>299545.25</v>
      </c>
      <c r="E32" s="17">
        <v>298830</v>
      </c>
      <c r="F32" s="18" t="s">
        <v>27</v>
      </c>
      <c r="G32" s="21">
        <f t="shared" si="0"/>
        <v>0.97691998795301671</v>
      </c>
      <c r="I32" s="18" t="s">
        <v>27</v>
      </c>
      <c r="J32" s="20"/>
      <c r="K32" s="20"/>
      <c r="L32" s="23"/>
      <c r="M32" s="23"/>
      <c r="N32" s="1"/>
      <c r="P32" s="5" t="s">
        <v>61</v>
      </c>
      <c r="Q32" s="13">
        <f>S26</f>
        <v>1.0294136333613062</v>
      </c>
      <c r="R32" s="35">
        <f>S26</f>
        <v>1.0294136333613062</v>
      </c>
      <c r="S32" s="29">
        <f>(R32-1)*100</f>
        <v>2.9413633361306202</v>
      </c>
    </row>
    <row r="33" spans="1:19" x14ac:dyDescent="0.15">
      <c r="A33">
        <f t="shared" si="1"/>
        <v>28</v>
      </c>
      <c r="B33" s="18" t="s">
        <v>28</v>
      </c>
      <c r="C33" s="17">
        <v>307916</v>
      </c>
      <c r="D33" s="20">
        <f t="shared" si="3"/>
        <v>300561.75</v>
      </c>
      <c r="E33" s="17">
        <v>298654</v>
      </c>
      <c r="F33" s="18" t="s">
        <v>28</v>
      </c>
      <c r="G33" s="21">
        <f t="shared" si="0"/>
        <v>1.0310124759755437</v>
      </c>
      <c r="I33" s="18" t="s">
        <v>28</v>
      </c>
      <c r="J33" s="20"/>
      <c r="K33" s="20"/>
      <c r="L33" s="23"/>
      <c r="M33" s="23"/>
      <c r="N33" s="1"/>
      <c r="P33" s="5" t="s">
        <v>62</v>
      </c>
      <c r="Q33" s="9"/>
      <c r="R33" s="35">
        <f>SUM(R29:R32)/4</f>
        <v>0.99993788462581512</v>
      </c>
      <c r="S33" s="30">
        <f>SUM(S29:S32)</f>
        <v>-2.484614967399601E-2</v>
      </c>
    </row>
    <row r="34" spans="1:19" x14ac:dyDescent="0.15">
      <c r="A34">
        <f t="shared" si="1"/>
        <v>29</v>
      </c>
      <c r="B34" s="18" t="s">
        <v>29</v>
      </c>
      <c r="C34" s="17">
        <v>298968</v>
      </c>
      <c r="D34" s="20">
        <f t="shared" si="3"/>
        <v>301293.5</v>
      </c>
      <c r="E34" s="17">
        <v>305697</v>
      </c>
      <c r="F34" s="18" t="s">
        <v>29</v>
      </c>
      <c r="G34" s="21">
        <f t="shared" si="0"/>
        <v>0.97798800773314754</v>
      </c>
      <c r="I34" s="18" t="s">
        <v>29</v>
      </c>
      <c r="J34" s="20"/>
      <c r="K34" s="20"/>
      <c r="L34" s="23"/>
      <c r="M34" s="23"/>
      <c r="N34" s="1"/>
    </row>
    <row r="35" spans="1:19" x14ac:dyDescent="0.15">
      <c r="A35">
        <f t="shared" si="1"/>
        <v>30</v>
      </c>
      <c r="B35" s="18" t="s">
        <v>30</v>
      </c>
      <c r="C35" s="17">
        <v>302201</v>
      </c>
      <c r="D35" s="20">
        <f t="shared" si="3"/>
        <v>303498.375</v>
      </c>
      <c r="E35" s="17">
        <v>299353</v>
      </c>
      <c r="F35" s="18" t="s">
        <v>30</v>
      </c>
      <c r="G35" s="21">
        <f t="shared" si="0"/>
        <v>1.009513851539821</v>
      </c>
      <c r="I35" s="18" t="s">
        <v>30</v>
      </c>
      <c r="J35" s="20"/>
      <c r="K35" s="20"/>
      <c r="L35" s="23"/>
      <c r="M35" s="23"/>
      <c r="N35" s="1"/>
    </row>
    <row r="36" spans="1:19" x14ac:dyDescent="0.15">
      <c r="A36">
        <f t="shared" si="1"/>
        <v>31</v>
      </c>
      <c r="B36" s="18" t="s">
        <v>31</v>
      </c>
      <c r="C36" s="17">
        <v>300245</v>
      </c>
      <c r="D36" s="20">
        <f t="shared" si="3"/>
        <v>305077.625</v>
      </c>
      <c r="E36" s="17">
        <v>306340</v>
      </c>
      <c r="F36" s="18" t="s">
        <v>31</v>
      </c>
      <c r="G36" s="21">
        <f t="shared" si="0"/>
        <v>0.98010380622837368</v>
      </c>
      <c r="I36" s="18" t="s">
        <v>31</v>
      </c>
      <c r="J36" s="20"/>
      <c r="K36" s="20"/>
      <c r="L36" s="23"/>
      <c r="M36" s="23"/>
      <c r="N36" s="1"/>
    </row>
    <row r="37" spans="1:19" x14ac:dyDescent="0.15">
      <c r="A37">
        <f t="shared" si="1"/>
        <v>32</v>
      </c>
      <c r="B37" s="18" t="s">
        <v>32</v>
      </c>
      <c r="C37" s="17">
        <v>317243</v>
      </c>
      <c r="D37" s="20">
        <f t="shared" si="3"/>
        <v>306738.25</v>
      </c>
      <c r="E37" s="17">
        <v>307266</v>
      </c>
      <c r="F37" s="18" t="s">
        <v>32</v>
      </c>
      <c r="G37" s="21">
        <f t="shared" si="0"/>
        <v>1.0324702375140757</v>
      </c>
      <c r="I37" s="18" t="s">
        <v>32</v>
      </c>
      <c r="J37" s="20"/>
      <c r="K37" s="20"/>
      <c r="L37" s="23"/>
      <c r="M37" s="23"/>
      <c r="N37" s="1"/>
    </row>
    <row r="38" spans="1:19" x14ac:dyDescent="0.15">
      <c r="A38">
        <f t="shared" si="1"/>
        <v>33</v>
      </c>
      <c r="B38" s="18" t="s">
        <v>33</v>
      </c>
      <c r="C38" s="17">
        <v>302275</v>
      </c>
      <c r="D38" s="20">
        <f t="shared" si="3"/>
        <v>308794.25</v>
      </c>
      <c r="E38" s="17">
        <v>309737</v>
      </c>
      <c r="F38" s="18" t="s">
        <v>33</v>
      </c>
      <c r="G38" s="21">
        <f t="shared" si="0"/>
        <v>0.97590859341957858</v>
      </c>
      <c r="I38" s="18" t="s">
        <v>33</v>
      </c>
      <c r="J38" s="20"/>
      <c r="K38" s="20"/>
      <c r="L38" s="23"/>
      <c r="M38" s="23"/>
      <c r="N38" s="1"/>
    </row>
    <row r="39" spans="1:19" x14ac:dyDescent="0.15">
      <c r="A39">
        <f t="shared" si="1"/>
        <v>34</v>
      </c>
      <c r="B39" s="18" t="s">
        <v>34</v>
      </c>
      <c r="C39" s="17">
        <v>312179</v>
      </c>
      <c r="D39" s="20">
        <f t="shared" si="3"/>
        <v>311034.125</v>
      </c>
      <c r="E39" s="17">
        <v>310159</v>
      </c>
      <c r="F39" s="18" t="s">
        <v>34</v>
      </c>
      <c r="G39" s="21">
        <f t="shared" si="0"/>
        <v>1.0065127886019751</v>
      </c>
      <c r="I39" s="18" t="s">
        <v>34</v>
      </c>
      <c r="J39" s="20"/>
      <c r="K39" s="20"/>
      <c r="L39" s="23"/>
      <c r="M39" s="23"/>
      <c r="N39" s="1"/>
    </row>
    <row r="40" spans="1:19" x14ac:dyDescent="0.15">
      <c r="A40">
        <f t="shared" si="1"/>
        <v>35</v>
      </c>
      <c r="B40" s="18" t="s">
        <v>35</v>
      </c>
      <c r="C40" s="17">
        <v>306715</v>
      </c>
      <c r="D40" s="20">
        <f t="shared" si="3"/>
        <v>313839.875</v>
      </c>
      <c r="E40" s="17">
        <v>312246</v>
      </c>
      <c r="F40" s="18" t="s">
        <v>35</v>
      </c>
      <c r="G40" s="21">
        <f t="shared" si="0"/>
        <v>0.9822864023878608</v>
      </c>
      <c r="I40" s="18" t="s">
        <v>35</v>
      </c>
      <c r="J40" s="20"/>
      <c r="K40" s="20"/>
      <c r="L40" s="23"/>
      <c r="M40" s="23"/>
      <c r="N40" s="1"/>
    </row>
    <row r="41" spans="1:19" x14ac:dyDescent="0.15">
      <c r="A41">
        <f t="shared" si="1"/>
        <v>36</v>
      </c>
      <c r="B41" s="18" t="s">
        <v>36</v>
      </c>
      <c r="C41" s="17">
        <v>328692</v>
      </c>
      <c r="D41" s="20">
        <f t="shared" si="3"/>
        <v>316616.375</v>
      </c>
      <c r="E41" s="17">
        <v>317719</v>
      </c>
      <c r="F41" s="18" t="s">
        <v>36</v>
      </c>
      <c r="G41" s="21">
        <f t="shared" si="0"/>
        <v>1.0345368076822601</v>
      </c>
      <c r="I41" s="18" t="s">
        <v>36</v>
      </c>
      <c r="J41" s="20"/>
      <c r="K41" s="20"/>
      <c r="L41" s="23"/>
      <c r="M41" s="23"/>
      <c r="N41" s="1"/>
    </row>
    <row r="42" spans="1:19" x14ac:dyDescent="0.15">
      <c r="A42">
        <f t="shared" si="1"/>
        <v>37</v>
      </c>
      <c r="B42" s="18" t="s">
        <v>37</v>
      </c>
      <c r="C42" s="17">
        <v>313272</v>
      </c>
      <c r="D42" s="20">
        <f t="shared" si="3"/>
        <v>319502.625</v>
      </c>
      <c r="E42" s="17">
        <v>321663</v>
      </c>
      <c r="F42" s="18" t="s">
        <v>37</v>
      </c>
      <c r="G42" s="21">
        <f t="shared" si="0"/>
        <v>0.97391369228043012</v>
      </c>
      <c r="I42" s="18" t="s">
        <v>37</v>
      </c>
      <c r="J42" s="20"/>
      <c r="K42" s="20"/>
      <c r="L42" s="23"/>
      <c r="M42" s="23"/>
      <c r="N42" s="1"/>
    </row>
    <row r="43" spans="1:19" x14ac:dyDescent="0.15">
      <c r="A43">
        <f t="shared" si="1"/>
        <v>38</v>
      </c>
      <c r="B43" s="18" t="s">
        <v>38</v>
      </c>
      <c r="C43" s="17">
        <v>323394</v>
      </c>
      <c r="D43" s="20">
        <f t="shared" si="3"/>
        <v>322239</v>
      </c>
      <c r="E43" s="17">
        <v>321530</v>
      </c>
      <c r="F43" s="18" t="s">
        <v>38</v>
      </c>
      <c r="G43" s="21">
        <f t="shared" si="0"/>
        <v>1.0057972817466487</v>
      </c>
      <c r="I43" s="18" t="s">
        <v>38</v>
      </c>
      <c r="J43" s="20"/>
      <c r="K43" s="20"/>
      <c r="L43" s="23"/>
      <c r="M43" s="23"/>
      <c r="N43" s="1"/>
    </row>
    <row r="44" spans="1:19" x14ac:dyDescent="0.15">
      <c r="A44">
        <f t="shared" si="1"/>
        <v>39</v>
      </c>
      <c r="B44" s="18" t="s">
        <v>39</v>
      </c>
      <c r="C44" s="17">
        <v>318590</v>
      </c>
      <c r="D44" s="20">
        <f t="shared" si="3"/>
        <v>323942.875</v>
      </c>
      <c r="E44" s="17">
        <v>323808</v>
      </c>
      <c r="F44" s="18" t="s">
        <v>39</v>
      </c>
      <c r="G44" s="21">
        <f t="shared" si="0"/>
        <v>0.98388551240241129</v>
      </c>
      <c r="I44" s="18" t="s">
        <v>39</v>
      </c>
      <c r="J44" s="20"/>
      <c r="K44" s="20"/>
      <c r="L44" s="23"/>
      <c r="M44" s="23"/>
      <c r="N44" s="1"/>
    </row>
    <row r="45" spans="1:19" x14ac:dyDescent="0.15">
      <c r="A45">
        <f t="shared" si="1"/>
        <v>40</v>
      </c>
      <c r="B45" s="18" t="s">
        <v>40</v>
      </c>
      <c r="C45" s="17">
        <v>338708</v>
      </c>
      <c r="D45" s="20">
        <f t="shared" si="3"/>
        <v>324546.625</v>
      </c>
      <c r="E45" s="17">
        <v>326963</v>
      </c>
      <c r="F45" s="18" t="s">
        <v>40</v>
      </c>
      <c r="G45" s="21">
        <f t="shared" si="0"/>
        <v>1.0359214957044069</v>
      </c>
      <c r="I45" s="18" t="s">
        <v>40</v>
      </c>
      <c r="J45" s="20"/>
      <c r="K45" s="20"/>
      <c r="L45" s="23"/>
      <c r="M45" s="23"/>
      <c r="N45" s="1"/>
    </row>
    <row r="46" spans="1:19" x14ac:dyDescent="0.15">
      <c r="A46">
        <f t="shared" si="1"/>
        <v>41</v>
      </c>
      <c r="B46" s="18" t="s">
        <v>41</v>
      </c>
      <c r="C46" s="17">
        <v>316887</v>
      </c>
      <c r="D46" s="20">
        <f t="shared" si="3"/>
        <v>325187</v>
      </c>
      <c r="E46" s="17">
        <v>325184</v>
      </c>
      <c r="F46" s="18" t="s">
        <v>41</v>
      </c>
      <c r="G46" s="21">
        <f t="shared" si="0"/>
        <v>0.97448521452469983</v>
      </c>
      <c r="I46" s="18" t="s">
        <v>41</v>
      </c>
      <c r="J46" s="20"/>
      <c r="K46" s="20"/>
      <c r="L46" s="25"/>
      <c r="M46" s="25"/>
      <c r="N46" s="8"/>
    </row>
    <row r="47" spans="1:19" x14ac:dyDescent="0.15">
      <c r="A47">
        <f t="shared" si="1"/>
        <v>42</v>
      </c>
      <c r="B47" s="18" t="s">
        <v>42</v>
      </c>
      <c r="C47" s="17">
        <v>324609</v>
      </c>
      <c r="D47" s="20">
        <f t="shared" si="3"/>
        <v>325723.25</v>
      </c>
      <c r="E47" s="17">
        <v>323124</v>
      </c>
      <c r="F47" s="18" t="s">
        <v>42</v>
      </c>
      <c r="G47" s="21">
        <f t="shared" si="0"/>
        <v>1.0045957589037027</v>
      </c>
      <c r="I47" s="18" t="s">
        <v>42</v>
      </c>
      <c r="J47" s="20"/>
      <c r="K47" s="20"/>
      <c r="L47" s="25"/>
      <c r="M47" s="25"/>
      <c r="N47" s="8"/>
    </row>
    <row r="48" spans="1:19" x14ac:dyDescent="0.15">
      <c r="A48">
        <f t="shared" si="1"/>
        <v>43</v>
      </c>
      <c r="B48" s="18" t="s">
        <v>43</v>
      </c>
      <c r="C48" s="17">
        <v>322498</v>
      </c>
      <c r="D48" s="20">
        <f t="shared" si="3"/>
        <v>325746</v>
      </c>
      <c r="E48" s="17">
        <v>327397</v>
      </c>
      <c r="F48" s="18" t="s">
        <v>43</v>
      </c>
      <c r="G48" s="21">
        <f t="shared" si="0"/>
        <v>0.98503651530099545</v>
      </c>
      <c r="I48" s="18" t="s">
        <v>43</v>
      </c>
      <c r="J48" s="20"/>
      <c r="K48" s="20"/>
      <c r="L48" s="23"/>
      <c r="M48" s="23"/>
      <c r="N48" s="1"/>
    </row>
    <row r="49" spans="1:14" x14ac:dyDescent="0.15">
      <c r="A49">
        <f t="shared" si="1"/>
        <v>44</v>
      </c>
      <c r="B49" s="18" t="s">
        <v>44</v>
      </c>
      <c r="C49" s="17">
        <v>339090</v>
      </c>
      <c r="D49" s="20">
        <f t="shared" si="3"/>
        <v>326457.375</v>
      </c>
      <c r="E49" s="17">
        <v>327380</v>
      </c>
      <c r="F49" s="18" t="s">
        <v>44</v>
      </c>
      <c r="G49" s="21">
        <f t="shared" si="0"/>
        <v>1.0357688313275093</v>
      </c>
      <c r="I49" s="18" t="s">
        <v>44</v>
      </c>
      <c r="J49" s="20"/>
      <c r="K49" s="20"/>
      <c r="L49" s="23"/>
      <c r="M49" s="23"/>
      <c r="N49" s="1"/>
    </row>
    <row r="50" spans="1:14" x14ac:dyDescent="0.15">
      <c r="A50">
        <f t="shared" si="1"/>
        <v>45</v>
      </c>
      <c r="B50" s="18" t="s">
        <v>45</v>
      </c>
      <c r="C50" s="17">
        <v>316687</v>
      </c>
      <c r="D50" s="20">
        <f t="shared" si="3"/>
        <v>327327</v>
      </c>
      <c r="E50" s="17">
        <v>325288</v>
      </c>
      <c r="F50" s="18" t="s">
        <v>45</v>
      </c>
      <c r="G50" s="21">
        <f t="shared" si="0"/>
        <v>0.97355881557266177</v>
      </c>
      <c r="I50" s="18" t="s">
        <v>45</v>
      </c>
      <c r="J50" s="20"/>
      <c r="K50" s="20"/>
      <c r="L50" s="23"/>
      <c r="M50" s="23"/>
      <c r="N50" s="1"/>
    </row>
    <row r="51" spans="1:14" x14ac:dyDescent="0.15">
      <c r="A51">
        <f t="shared" si="1"/>
        <v>46</v>
      </c>
      <c r="B51" s="18" t="s">
        <v>46</v>
      </c>
      <c r="C51" s="17">
        <v>330500</v>
      </c>
      <c r="D51" s="20">
        <f t="shared" si="3"/>
        <v>327374.5</v>
      </c>
      <c r="E51" s="17">
        <v>328842</v>
      </c>
      <c r="F51" s="18" t="s">
        <v>46</v>
      </c>
      <c r="G51" s="21">
        <f t="shared" si="0"/>
        <v>1.0050419350326296</v>
      </c>
      <c r="I51" s="18" t="s">
        <v>46</v>
      </c>
      <c r="J51" s="20"/>
      <c r="K51" s="20"/>
      <c r="L51" s="23"/>
      <c r="M51" s="23"/>
      <c r="N51" s="1"/>
    </row>
    <row r="52" spans="1:14" x14ac:dyDescent="0.15">
      <c r="A52">
        <f t="shared" si="1"/>
        <v>47</v>
      </c>
      <c r="B52" s="18" t="s">
        <v>47</v>
      </c>
      <c r="C52" s="17">
        <v>323564</v>
      </c>
      <c r="D52" s="20">
        <f t="shared" si="3"/>
        <v>327820</v>
      </c>
      <c r="E52" s="17">
        <v>327660</v>
      </c>
      <c r="F52" s="18" t="s">
        <v>47</v>
      </c>
      <c r="G52" s="21">
        <f t="shared" si="0"/>
        <v>0.9874992370139779</v>
      </c>
      <c r="I52" s="18" t="s">
        <v>47</v>
      </c>
      <c r="J52" s="20"/>
      <c r="K52" s="20"/>
      <c r="L52" s="23"/>
      <c r="M52" s="23"/>
      <c r="N52" s="1"/>
    </row>
    <row r="53" spans="1:14" x14ac:dyDescent="0.15">
      <c r="A53">
        <f t="shared" si="1"/>
        <v>48</v>
      </c>
      <c r="B53" s="18" t="s">
        <v>48</v>
      </c>
      <c r="C53" s="17">
        <v>338404</v>
      </c>
      <c r="D53" s="20">
        <f t="shared" si="3"/>
        <v>327833.625</v>
      </c>
      <c r="E53" s="17">
        <v>327365</v>
      </c>
      <c r="F53" s="18" t="s">
        <v>48</v>
      </c>
      <c r="G53" s="21">
        <f t="shared" si="0"/>
        <v>1.0337207703939029</v>
      </c>
      <c r="I53" s="18" t="s">
        <v>48</v>
      </c>
      <c r="J53" s="20"/>
      <c r="K53" s="20"/>
      <c r="L53" s="23"/>
      <c r="M53" s="23"/>
      <c r="N53" s="1"/>
    </row>
    <row r="54" spans="1:14" x14ac:dyDescent="0.15">
      <c r="A54">
        <f t="shared" si="1"/>
        <v>49</v>
      </c>
      <c r="B54" s="18" t="s">
        <v>49</v>
      </c>
      <c r="C54" s="17">
        <v>320937</v>
      </c>
      <c r="D54" s="20">
        <f t="shared" si="3"/>
        <v>327176</v>
      </c>
      <c r="E54" s="17">
        <v>329515</v>
      </c>
      <c r="F54" s="18" t="s">
        <v>49</v>
      </c>
      <c r="G54" s="21">
        <f t="shared" si="0"/>
        <v>0.9739678011623143</v>
      </c>
      <c r="I54" s="18" t="s">
        <v>49</v>
      </c>
      <c r="J54" s="20"/>
      <c r="K54" s="20"/>
      <c r="L54" s="23"/>
      <c r="M54" s="23"/>
      <c r="N54" s="1"/>
    </row>
    <row r="55" spans="1:14" x14ac:dyDescent="0.15">
      <c r="A55">
        <f t="shared" si="1"/>
        <v>50</v>
      </c>
      <c r="B55" s="18" t="s">
        <v>50</v>
      </c>
      <c r="C55" s="17">
        <v>326359</v>
      </c>
      <c r="D55" s="20">
        <f t="shared" si="3"/>
        <v>327790.5</v>
      </c>
      <c r="E55" s="17">
        <v>324882</v>
      </c>
      <c r="F55" s="18" t="s">
        <v>50</v>
      </c>
      <c r="G55" s="21">
        <f t="shared" si="0"/>
        <v>1.0045462660288966</v>
      </c>
      <c r="I55" s="18" t="s">
        <v>50</v>
      </c>
      <c r="J55" s="20"/>
      <c r="K55" s="20"/>
      <c r="L55" s="23"/>
      <c r="M55" s="23"/>
      <c r="N55" s="1"/>
    </row>
    <row r="56" spans="1:14" x14ac:dyDescent="0.15">
      <c r="A56">
        <f t="shared" si="1"/>
        <v>51</v>
      </c>
      <c r="B56" s="18" t="s">
        <v>51</v>
      </c>
      <c r="C56" s="17">
        <v>322444</v>
      </c>
      <c r="D56" s="20">
        <f t="shared" si="3"/>
        <v>329056.75</v>
      </c>
      <c r="E56" s="17">
        <v>326324</v>
      </c>
      <c r="F56" s="18" t="s">
        <v>51</v>
      </c>
      <c r="G56" s="21">
        <f t="shared" si="0"/>
        <v>0.98810997658768585</v>
      </c>
      <c r="I56" s="18" t="s">
        <v>51</v>
      </c>
      <c r="J56" s="20"/>
      <c r="K56" s="20"/>
      <c r="L56" s="23"/>
      <c r="M56" s="23"/>
      <c r="N56" s="1"/>
    </row>
    <row r="57" spans="1:14" x14ac:dyDescent="0.15">
      <c r="A57">
        <f t="shared" si="1"/>
        <v>52</v>
      </c>
      <c r="B57" s="18" t="s">
        <v>52</v>
      </c>
      <c r="C57" s="17">
        <v>344440</v>
      </c>
      <c r="D57" s="20">
        <f t="shared" si="3"/>
        <v>330875.125</v>
      </c>
      <c r="E57" s="17">
        <v>333459</v>
      </c>
      <c r="F57" s="18" t="s">
        <v>52</v>
      </c>
      <c r="G57" s="21">
        <f t="shared" si="0"/>
        <v>1.0329305851693911</v>
      </c>
      <c r="I57" s="18" t="s">
        <v>52</v>
      </c>
      <c r="J57" s="20"/>
      <c r="K57" s="20"/>
      <c r="L57" s="23"/>
      <c r="M57" s="23"/>
      <c r="N57" s="1"/>
    </row>
    <row r="58" spans="1:14" x14ac:dyDescent="0.15">
      <c r="A58">
        <f t="shared" si="1"/>
        <v>53</v>
      </c>
      <c r="B58" s="18" t="s">
        <v>53</v>
      </c>
      <c r="C58" s="17">
        <v>325031</v>
      </c>
      <c r="D58" s="20">
        <f t="shared" si="3"/>
        <v>333353.25</v>
      </c>
      <c r="E58" s="17">
        <v>333688</v>
      </c>
      <c r="F58" s="18" t="s">
        <v>53</v>
      </c>
      <c r="G58" s="21">
        <f t="shared" si="0"/>
        <v>0.97405660377358494</v>
      </c>
      <c r="I58" s="18" t="s">
        <v>53</v>
      </c>
      <c r="J58" s="20"/>
      <c r="K58" s="20"/>
      <c r="L58" s="23"/>
      <c r="M58" s="23"/>
      <c r="N58" s="1"/>
    </row>
    <row r="59" spans="1:14" x14ac:dyDescent="0.15">
      <c r="A59">
        <f t="shared" si="1"/>
        <v>54</v>
      </c>
      <c r="B59" s="18" t="s">
        <v>54</v>
      </c>
      <c r="C59" s="17">
        <v>336812</v>
      </c>
      <c r="D59" s="20">
        <f t="shared" si="3"/>
        <v>335307.375</v>
      </c>
      <c r="E59" s="17">
        <v>334884</v>
      </c>
      <c r="F59" s="18" t="s">
        <v>54</v>
      </c>
      <c r="G59" s="21">
        <f t="shared" si="0"/>
        <v>1.0057572174245411</v>
      </c>
      <c r="I59" s="18" t="s">
        <v>54</v>
      </c>
      <c r="J59" s="20"/>
      <c r="K59" s="20"/>
      <c r="L59" s="23"/>
      <c r="M59" s="23"/>
      <c r="N59" s="1"/>
    </row>
    <row r="60" spans="1:14" x14ac:dyDescent="0.15">
      <c r="A60">
        <f t="shared" si="1"/>
        <v>55</v>
      </c>
      <c r="B60" s="18" t="s">
        <v>55</v>
      </c>
      <c r="C60" s="17">
        <v>331816</v>
      </c>
      <c r="D60" s="20">
        <f t="shared" si="3"/>
        <v>336304.875</v>
      </c>
      <c r="E60" s="17">
        <v>335850</v>
      </c>
      <c r="F60" s="18" t="s">
        <v>55</v>
      </c>
      <c r="G60" s="21">
        <f t="shared" si="0"/>
        <v>0.98798868542504092</v>
      </c>
      <c r="I60" s="18" t="s">
        <v>55</v>
      </c>
      <c r="J60" s="20"/>
      <c r="K60" s="20"/>
      <c r="L60" s="23"/>
      <c r="M60" s="23"/>
      <c r="N60" s="1"/>
    </row>
    <row r="61" spans="1:14" x14ac:dyDescent="0.15">
      <c r="A61">
        <f t="shared" si="1"/>
        <v>56</v>
      </c>
      <c r="B61" s="18" t="s">
        <v>56</v>
      </c>
      <c r="C61" s="17">
        <v>350701</v>
      </c>
      <c r="D61" s="20">
        <f t="shared" si="3"/>
        <v>338226.375</v>
      </c>
      <c r="E61" s="17">
        <v>339937</v>
      </c>
      <c r="F61" s="18" t="s">
        <v>56</v>
      </c>
      <c r="G61" s="21">
        <f t="shared" si="0"/>
        <v>1.0316646908103559</v>
      </c>
      <c r="I61" s="18" t="s">
        <v>56</v>
      </c>
      <c r="J61" s="20"/>
      <c r="K61" s="20"/>
      <c r="L61" s="25"/>
      <c r="M61" s="25"/>
      <c r="N61" s="8"/>
    </row>
    <row r="62" spans="1:14" x14ac:dyDescent="0.15">
      <c r="A62">
        <f t="shared" si="1"/>
        <v>57</v>
      </c>
      <c r="B62" s="18" t="s">
        <v>57</v>
      </c>
      <c r="C62" s="17">
        <v>326750</v>
      </c>
      <c r="D62" s="20">
        <f t="shared" si="3"/>
        <v>341164.75</v>
      </c>
      <c r="E62" s="17">
        <v>336380</v>
      </c>
      <c r="F62" s="18" t="s">
        <v>57</v>
      </c>
      <c r="G62" s="21">
        <f t="shared" si="0"/>
        <v>0.97137166300017841</v>
      </c>
      <c r="I62" s="18" t="s">
        <v>57</v>
      </c>
      <c r="J62" s="20"/>
      <c r="K62" s="20"/>
      <c r="L62" s="25"/>
      <c r="M62" s="25"/>
      <c r="N62" s="8"/>
    </row>
    <row r="63" spans="1:14" x14ac:dyDescent="0.15">
      <c r="A63">
        <f t="shared" si="1"/>
        <v>58</v>
      </c>
      <c r="B63" s="18" t="s">
        <v>58</v>
      </c>
      <c r="C63" s="17">
        <v>350465</v>
      </c>
      <c r="D63" s="20">
        <f t="shared" si="3"/>
        <v>343352.25</v>
      </c>
      <c r="E63" s="17">
        <v>348380</v>
      </c>
      <c r="F63" s="18" t="s">
        <v>58</v>
      </c>
      <c r="G63" s="21">
        <f t="shared" si="0"/>
        <v>1.005984844135714</v>
      </c>
      <c r="I63" s="18" t="s">
        <v>58</v>
      </c>
      <c r="J63" s="20"/>
      <c r="K63" s="20"/>
      <c r="L63" s="23"/>
      <c r="M63" s="23"/>
      <c r="N63" s="1"/>
    </row>
    <row r="64" spans="1:14" x14ac:dyDescent="0.15">
      <c r="A64">
        <f t="shared" si="1"/>
        <v>59</v>
      </c>
      <c r="B64" s="18" t="s">
        <v>67</v>
      </c>
      <c r="C64" s="17">
        <v>341670</v>
      </c>
      <c r="D64" s="20">
        <f t="shared" si="3"/>
        <v>346009.125</v>
      </c>
      <c r="E64" s="17">
        <v>345952</v>
      </c>
      <c r="F64" s="18" t="s">
        <v>67</v>
      </c>
      <c r="G64" s="21">
        <f t="shared" si="0"/>
        <v>0.9876225603551938</v>
      </c>
      <c r="I64" s="18" t="s">
        <v>67</v>
      </c>
      <c r="J64" s="20"/>
      <c r="K64" s="20"/>
      <c r="L64" s="25"/>
      <c r="M64" s="25"/>
      <c r="N64" s="8"/>
    </row>
    <row r="65" spans="1:18" x14ac:dyDescent="0.15">
      <c r="A65">
        <f t="shared" si="1"/>
        <v>60</v>
      </c>
      <c r="B65" s="18" t="s">
        <v>68</v>
      </c>
      <c r="C65" s="17">
        <v>358347</v>
      </c>
      <c r="D65" s="20">
        <f t="shared" si="3"/>
        <v>349104.875</v>
      </c>
      <c r="E65" s="17">
        <v>346519</v>
      </c>
      <c r="F65" s="18" t="s">
        <v>68</v>
      </c>
      <c r="G65" s="21">
        <f t="shared" si="0"/>
        <v>1.0341337704426019</v>
      </c>
      <c r="I65" s="18" t="s">
        <v>68</v>
      </c>
      <c r="J65" s="20"/>
      <c r="K65" s="20"/>
      <c r="L65" s="23"/>
      <c r="M65" s="23"/>
      <c r="N65" s="1"/>
    </row>
    <row r="66" spans="1:18" x14ac:dyDescent="0.15">
      <c r="A66">
        <f t="shared" si="1"/>
        <v>61</v>
      </c>
      <c r="B66" s="18" t="s">
        <v>69</v>
      </c>
      <c r="C66" s="17">
        <v>340359</v>
      </c>
      <c r="D66" s="20">
        <f t="shared" si="3"/>
        <v>351998.75</v>
      </c>
      <c r="E66" s="17">
        <v>350050</v>
      </c>
      <c r="F66" s="18" t="s">
        <v>69</v>
      </c>
      <c r="G66" s="21">
        <f t="shared" si="0"/>
        <v>0.97231538351664049</v>
      </c>
      <c r="I66" s="18" t="s">
        <v>69</v>
      </c>
      <c r="J66" s="20"/>
      <c r="K66" s="20"/>
      <c r="L66" s="23"/>
      <c r="M66" s="23"/>
      <c r="N66" s="1"/>
    </row>
    <row r="67" spans="1:18" x14ac:dyDescent="0.15">
      <c r="A67">
        <f t="shared" si="1"/>
        <v>62</v>
      </c>
      <c r="B67" s="18" t="s">
        <v>70</v>
      </c>
      <c r="C67" s="17">
        <v>361622</v>
      </c>
      <c r="D67" s="20">
        <f t="shared" si="3"/>
        <v>354747.125</v>
      </c>
      <c r="E67" s="17">
        <v>358879</v>
      </c>
      <c r="F67" s="18" t="s">
        <v>70</v>
      </c>
      <c r="G67" s="21">
        <f t="shared" si="0"/>
        <v>1.0076432446590633</v>
      </c>
      <c r="I67" s="18" t="s">
        <v>70</v>
      </c>
      <c r="J67" s="20"/>
      <c r="K67" s="20"/>
      <c r="L67" s="23"/>
      <c r="M67" s="23"/>
      <c r="N67" s="1"/>
    </row>
    <row r="68" spans="1:18" x14ac:dyDescent="0.15">
      <c r="A68">
        <f t="shared" si="1"/>
        <v>63</v>
      </c>
      <c r="B68" s="18" t="s">
        <v>71</v>
      </c>
      <c r="C68" s="17">
        <v>353664</v>
      </c>
      <c r="D68" s="20">
        <f t="shared" si="3"/>
        <v>357314.25</v>
      </c>
      <c r="E68" s="17">
        <v>357704</v>
      </c>
      <c r="F68" s="18" t="s">
        <v>71</v>
      </c>
      <c r="G68" s="21">
        <f t="shared" si="0"/>
        <v>0.98870574553261914</v>
      </c>
      <c r="I68" s="18" t="s">
        <v>71</v>
      </c>
      <c r="J68" s="20"/>
      <c r="K68" s="20"/>
      <c r="L68" s="23"/>
      <c r="M68" s="23"/>
      <c r="N68" s="1"/>
      <c r="Q68" s="2"/>
    </row>
    <row r="69" spans="1:18" x14ac:dyDescent="0.15">
      <c r="A69">
        <f t="shared" si="1"/>
        <v>64</v>
      </c>
      <c r="B69" s="18" t="s">
        <v>72</v>
      </c>
      <c r="C69" s="17">
        <v>368340</v>
      </c>
      <c r="D69" s="20">
        <f t="shared" si="3"/>
        <v>358451.5</v>
      </c>
      <c r="E69" s="17">
        <v>357351</v>
      </c>
      <c r="F69" s="18" t="s">
        <v>72</v>
      </c>
      <c r="G69" s="21">
        <f t="shared" si="0"/>
        <v>1.0307512781550912</v>
      </c>
      <c r="I69" s="18" t="s">
        <v>72</v>
      </c>
      <c r="J69" s="20"/>
      <c r="K69" s="20"/>
      <c r="L69" s="23"/>
      <c r="M69" s="23"/>
      <c r="N69" s="1"/>
      <c r="R69" s="2"/>
    </row>
    <row r="70" spans="1:18" x14ac:dyDescent="0.15">
      <c r="A70">
        <f t="shared" si="1"/>
        <v>65</v>
      </c>
      <c r="B70" s="18" t="s">
        <v>73</v>
      </c>
      <c r="C70" s="17">
        <v>350903</v>
      </c>
      <c r="D70" s="20">
        <f t="shared" si="3"/>
        <v>358967.125</v>
      </c>
      <c r="E70" s="17">
        <v>360740</v>
      </c>
      <c r="F70" s="18" t="s">
        <v>73</v>
      </c>
      <c r="G70" s="21">
        <f t="shared" si="0"/>
        <v>0.9727310528358375</v>
      </c>
      <c r="I70" s="18" t="s">
        <v>73</v>
      </c>
      <c r="J70" s="20"/>
      <c r="K70" s="20"/>
      <c r="L70" s="23"/>
      <c r="M70" s="23"/>
      <c r="N70" s="1"/>
    </row>
    <row r="71" spans="1:18" x14ac:dyDescent="0.15">
      <c r="A71">
        <f t="shared" si="1"/>
        <v>66</v>
      </c>
      <c r="B71" s="18" t="s">
        <v>74</v>
      </c>
      <c r="C71" s="17">
        <v>360176</v>
      </c>
      <c r="D71" s="20">
        <f t="shared" si="3"/>
        <v>360648</v>
      </c>
      <c r="E71" s="17">
        <v>357677</v>
      </c>
      <c r="F71" s="18" t="s">
        <v>74</v>
      </c>
      <c r="G71" s="21">
        <f t="shared" ref="G71:G85" si="4">C71/E71</f>
        <v>1.006986750615779</v>
      </c>
      <c r="I71" s="18" t="s">
        <v>74</v>
      </c>
      <c r="J71" s="20"/>
      <c r="K71" s="20"/>
      <c r="L71" s="23"/>
      <c r="M71" s="23"/>
      <c r="N71" s="1"/>
    </row>
    <row r="72" spans="1:18" x14ac:dyDescent="0.15">
      <c r="A72">
        <f>A71+1</f>
        <v>67</v>
      </c>
      <c r="B72" s="18" t="s">
        <v>79</v>
      </c>
      <c r="C72" s="17">
        <v>359235</v>
      </c>
      <c r="D72" s="20">
        <f t="shared" si="3"/>
        <v>361589.75</v>
      </c>
      <c r="E72" s="17">
        <v>362893</v>
      </c>
      <c r="F72" s="18" t="s">
        <v>79</v>
      </c>
      <c r="G72" s="21">
        <f t="shared" si="4"/>
        <v>0.98991989374278366</v>
      </c>
      <c r="I72" s="18" t="s">
        <v>79</v>
      </c>
      <c r="J72" s="20"/>
      <c r="K72" s="20"/>
      <c r="L72" s="23"/>
      <c r="M72" s="23"/>
      <c r="N72" s="1"/>
    </row>
    <row r="73" spans="1:18" x14ac:dyDescent="0.15">
      <c r="A73">
        <f>A72+1</f>
        <v>68</v>
      </c>
      <c r="B73" s="18" t="s">
        <v>80</v>
      </c>
      <c r="C73" s="17">
        <v>376216</v>
      </c>
      <c r="D73" s="20">
        <f t="shared" ref="D73:D83" si="5">(0.5*C71+C72+C73+C74+C75*0.5)/4</f>
        <v>362030.75</v>
      </c>
      <c r="E73" s="17">
        <v>365220</v>
      </c>
      <c r="F73" s="18" t="s">
        <v>80</v>
      </c>
      <c r="G73" s="21">
        <f t="shared" si="4"/>
        <v>1.0301078801818082</v>
      </c>
      <c r="I73" s="18" t="s">
        <v>80</v>
      </c>
      <c r="J73" s="20"/>
      <c r="K73" s="20"/>
      <c r="L73" s="23"/>
      <c r="M73" s="23"/>
      <c r="N73" s="1"/>
    </row>
    <row r="74" spans="1:18" x14ac:dyDescent="0.15">
      <c r="A74">
        <f>A73+1</f>
        <v>69</v>
      </c>
      <c r="B74" s="18" t="s">
        <v>81</v>
      </c>
      <c r="C74" s="17">
        <v>350561</v>
      </c>
      <c r="D74" s="20">
        <f t="shared" si="5"/>
        <v>362061.125</v>
      </c>
      <c r="E74" s="17">
        <v>359707</v>
      </c>
      <c r="F74" s="18" t="s">
        <v>81</v>
      </c>
      <c r="G74" s="21">
        <f t="shared" si="4"/>
        <v>0.9745737503023294</v>
      </c>
      <c r="I74" s="18" t="s">
        <v>81</v>
      </c>
      <c r="J74" s="20"/>
      <c r="K74" s="20"/>
      <c r="N74" s="1"/>
    </row>
    <row r="75" spans="1:18" x14ac:dyDescent="0.15">
      <c r="A75">
        <f>A74+1</f>
        <v>70</v>
      </c>
      <c r="B75" s="18" t="s">
        <v>82</v>
      </c>
      <c r="C75" s="17">
        <v>364046</v>
      </c>
      <c r="D75" s="20">
        <f t="shared" si="5"/>
        <v>359592.5</v>
      </c>
      <c r="E75" s="17">
        <v>362620</v>
      </c>
      <c r="F75" s="18" t="s">
        <v>82</v>
      </c>
      <c r="G75" s="21">
        <f t="shared" si="4"/>
        <v>1.0039324913132204</v>
      </c>
      <c r="I75" s="18" t="s">
        <v>82</v>
      </c>
      <c r="J75" s="20"/>
      <c r="K75" s="20"/>
      <c r="N75" s="1"/>
    </row>
    <row r="76" spans="1:18" x14ac:dyDescent="0.15">
      <c r="A76">
        <f t="shared" ref="A76:A85" si="6">A75+1</f>
        <v>71</v>
      </c>
      <c r="B76" s="18" t="s">
        <v>83</v>
      </c>
      <c r="C76" s="17">
        <v>355608</v>
      </c>
      <c r="D76" s="20">
        <f t="shared" si="5"/>
        <v>355728.125</v>
      </c>
      <c r="E76" s="17">
        <v>358618</v>
      </c>
      <c r="F76" s="18" t="s">
        <v>83</v>
      </c>
      <c r="G76" s="21">
        <f t="shared" si="4"/>
        <v>0.99160666781923945</v>
      </c>
      <c r="I76" s="18" t="s">
        <v>83</v>
      </c>
      <c r="J76" s="20"/>
    </row>
    <row r="77" spans="1:18" x14ac:dyDescent="0.15">
      <c r="A77">
        <f t="shared" si="6"/>
        <v>72</v>
      </c>
      <c r="B77" s="18" t="s">
        <v>84</v>
      </c>
      <c r="C77" s="17">
        <v>360094</v>
      </c>
      <c r="D77" s="20">
        <f t="shared" si="5"/>
        <v>350510.75</v>
      </c>
      <c r="E77" s="17">
        <v>349364</v>
      </c>
      <c r="F77" s="18" t="s">
        <v>84</v>
      </c>
      <c r="G77" s="21">
        <f t="shared" si="4"/>
        <v>1.0307129526797265</v>
      </c>
      <c r="I77" s="18" t="s">
        <v>84</v>
      </c>
      <c r="J77" s="20"/>
    </row>
    <row r="78" spans="1:18" x14ac:dyDescent="0.15">
      <c r="A78">
        <f t="shared" si="6"/>
        <v>73</v>
      </c>
      <c r="B78" s="18" t="s">
        <v>85</v>
      </c>
      <c r="C78" s="17">
        <v>335768</v>
      </c>
      <c r="D78" s="20">
        <f t="shared" si="5"/>
        <v>344529.125</v>
      </c>
      <c r="E78" s="17">
        <v>344187</v>
      </c>
      <c r="F78" s="18" t="s">
        <v>85</v>
      </c>
      <c r="G78" s="21">
        <f t="shared" si="4"/>
        <v>0.97553945965419964</v>
      </c>
      <c r="I78" s="18" t="s">
        <v>85</v>
      </c>
      <c r="J78" s="20"/>
    </row>
    <row r="79" spans="1:18" x14ac:dyDescent="0.15">
      <c r="A79">
        <f t="shared" si="6"/>
        <v>74</v>
      </c>
      <c r="B79" s="18" t="s">
        <v>86</v>
      </c>
      <c r="C79" s="17">
        <v>337100</v>
      </c>
      <c r="D79" s="20">
        <f t="shared" si="5"/>
        <v>340432.375</v>
      </c>
      <c r="E79" s="17">
        <v>336191</v>
      </c>
      <c r="F79" s="18" t="s">
        <v>86</v>
      </c>
      <c r="G79" s="21">
        <f t="shared" si="4"/>
        <v>1.0027038201498553</v>
      </c>
      <c r="I79" s="18" t="s">
        <v>86</v>
      </c>
      <c r="J79" s="20"/>
    </row>
    <row r="80" spans="1:18" x14ac:dyDescent="0.15">
      <c r="A80">
        <f t="shared" si="6"/>
        <v>75</v>
      </c>
      <c r="B80" s="18" t="s">
        <v>87</v>
      </c>
      <c r="C80" s="17">
        <v>334701</v>
      </c>
      <c r="D80" s="20">
        <f t="shared" si="5"/>
        <v>338676</v>
      </c>
      <c r="E80" s="17">
        <v>336916</v>
      </c>
      <c r="F80" s="18" t="s">
        <v>87</v>
      </c>
      <c r="G80" s="21">
        <f t="shared" si="4"/>
        <v>0.99342566099561913</v>
      </c>
      <c r="I80" s="18" t="s">
        <v>87</v>
      </c>
      <c r="J80" s="20"/>
    </row>
    <row r="81" spans="1:13" x14ac:dyDescent="0.15">
      <c r="A81">
        <f t="shared" si="6"/>
        <v>76</v>
      </c>
      <c r="B81" s="18" t="s">
        <v>88</v>
      </c>
      <c r="C81" s="17">
        <v>348227</v>
      </c>
      <c r="D81" s="20">
        <f t="shared" si="5"/>
        <v>339563.75</v>
      </c>
      <c r="E81" s="17">
        <v>338501</v>
      </c>
      <c r="F81" s="18" t="s">
        <v>88</v>
      </c>
      <c r="G81" s="21">
        <f t="shared" si="4"/>
        <v>1.028732559135719</v>
      </c>
      <c r="I81" s="18" t="s">
        <v>88</v>
      </c>
      <c r="J81" s="20"/>
    </row>
    <row r="82" spans="1:13" x14ac:dyDescent="0.15">
      <c r="A82">
        <f t="shared" si="6"/>
        <v>77</v>
      </c>
      <c r="B82" s="18" t="s">
        <v>89</v>
      </c>
      <c r="C82" s="17">
        <v>333584</v>
      </c>
      <c r="D82" s="20">
        <f t="shared" si="5"/>
        <v>342189.625</v>
      </c>
      <c r="E82" s="17">
        <v>341572</v>
      </c>
      <c r="F82" s="18" t="s">
        <v>89</v>
      </c>
      <c r="G82" s="21">
        <f t="shared" si="4"/>
        <v>0.97661400817397215</v>
      </c>
      <c r="I82" s="18" t="s">
        <v>89</v>
      </c>
      <c r="J82" s="20"/>
    </row>
    <row r="83" spans="1:13" x14ac:dyDescent="0.15">
      <c r="A83">
        <f t="shared" si="6"/>
        <v>78</v>
      </c>
      <c r="B83" s="18" t="s">
        <v>90</v>
      </c>
      <c r="C83" s="17">
        <v>346386</v>
      </c>
      <c r="D83" s="20">
        <f t="shared" si="5"/>
        <v>344819.625</v>
      </c>
      <c r="E83" s="17">
        <v>345878</v>
      </c>
      <c r="F83" s="18" t="s">
        <v>90</v>
      </c>
      <c r="G83" s="21">
        <f t="shared" si="4"/>
        <v>1.0014687259669595</v>
      </c>
      <c r="I83" s="18" t="s">
        <v>90</v>
      </c>
      <c r="J83" s="20"/>
    </row>
    <row r="84" spans="1:13" x14ac:dyDescent="0.15">
      <c r="A84">
        <f t="shared" si="6"/>
        <v>79</v>
      </c>
      <c r="B84" s="18" t="s">
        <v>91</v>
      </c>
      <c r="C84" s="17">
        <v>346422</v>
      </c>
      <c r="D84" s="32"/>
      <c r="E84" s="17">
        <v>348949</v>
      </c>
      <c r="F84" s="18" t="s">
        <v>91</v>
      </c>
      <c r="G84" s="21">
        <f t="shared" si="4"/>
        <v>0.99275825407151186</v>
      </c>
      <c r="I84" s="18" t="s">
        <v>91</v>
      </c>
      <c r="J84" s="41"/>
      <c r="L84" s="41"/>
      <c r="M84" s="41"/>
    </row>
    <row r="85" spans="1:13" x14ac:dyDescent="0.15">
      <c r="A85">
        <f t="shared" si="6"/>
        <v>80</v>
      </c>
      <c r="B85" s="18" t="s">
        <v>92</v>
      </c>
      <c r="C85" s="17">
        <v>357546</v>
      </c>
      <c r="D85" s="32"/>
      <c r="E85" s="17">
        <v>347540</v>
      </c>
      <c r="F85" s="18" t="s">
        <v>92</v>
      </c>
      <c r="G85" s="21">
        <f t="shared" si="4"/>
        <v>1.0287909305403695</v>
      </c>
      <c r="I85" s="18" t="s">
        <v>92</v>
      </c>
      <c r="J85" s="41"/>
      <c r="L85" s="41"/>
      <c r="M85" s="41"/>
    </row>
    <row r="86" spans="1:13" x14ac:dyDescent="0.15">
      <c r="C86" s="18"/>
      <c r="D86" s="17"/>
    </row>
    <row r="87" spans="1:13" x14ac:dyDescent="0.15">
      <c r="C87" s="18"/>
      <c r="D87" s="17"/>
    </row>
    <row r="88" spans="1:13" x14ac:dyDescent="0.15">
      <c r="C88" s="18"/>
      <c r="D88" s="17"/>
    </row>
    <row r="89" spans="1:13" x14ac:dyDescent="0.15">
      <c r="C89" s="18"/>
      <c r="D89" s="17"/>
    </row>
    <row r="90" spans="1:13" x14ac:dyDescent="0.15">
      <c r="C90" s="18"/>
      <c r="D90" s="17"/>
    </row>
    <row r="91" spans="1:13" x14ac:dyDescent="0.15">
      <c r="C91" s="18"/>
      <c r="D91" s="17"/>
    </row>
    <row r="92" spans="1:13" x14ac:dyDescent="0.15">
      <c r="C92" s="18"/>
      <c r="D92" s="17"/>
    </row>
    <row r="93" spans="1:13" x14ac:dyDescent="0.15">
      <c r="C93" s="18"/>
      <c r="D93" s="17"/>
    </row>
    <row r="94" spans="1:13" x14ac:dyDescent="0.15">
      <c r="C94" s="18"/>
      <c r="D94" s="17"/>
    </row>
    <row r="95" spans="1:13" x14ac:dyDescent="0.15">
      <c r="C95" s="18"/>
      <c r="D95" s="17"/>
    </row>
    <row r="96" spans="1:13" x14ac:dyDescent="0.15">
      <c r="C96" s="18"/>
      <c r="D96" s="17"/>
    </row>
    <row r="97" spans="4:4" x14ac:dyDescent="0.15">
      <c r="D97" s="26"/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H81"/>
  <sheetViews>
    <sheetView tabSelected="1" workbookViewId="0">
      <selection activeCell="G1" sqref="G1:H81"/>
    </sheetView>
  </sheetViews>
  <sheetFormatPr baseColWidth="10" defaultColWidth="8.83203125" defaultRowHeight="13" x14ac:dyDescent="0.15"/>
  <cols>
    <col min="2" max="2" width="8.6640625" customWidth="1"/>
  </cols>
  <sheetData>
    <row r="2" spans="7:8" x14ac:dyDescent="0.15">
      <c r="G2" t="s">
        <v>1</v>
      </c>
      <c r="H2">
        <v>0.99302729124559741</v>
      </c>
    </row>
    <row r="3" spans="7:8" x14ac:dyDescent="0.15">
      <c r="G3" t="s">
        <v>2</v>
      </c>
      <c r="H3">
        <v>1.0115196570892773</v>
      </c>
    </row>
    <row r="4" spans="7:8" x14ac:dyDescent="0.15">
      <c r="G4" t="s">
        <v>3</v>
      </c>
      <c r="H4">
        <v>0.97993593910299082</v>
      </c>
    </row>
    <row r="5" spans="7:8" x14ac:dyDescent="0.15">
      <c r="G5" t="s">
        <v>92</v>
      </c>
      <c r="H5">
        <v>1.0287909305403695</v>
      </c>
    </row>
    <row r="6" spans="7:8" x14ac:dyDescent="0.15">
      <c r="G6" t="s">
        <v>5</v>
      </c>
      <c r="H6">
        <v>0.99391710009594358</v>
      </c>
    </row>
    <row r="7" spans="7:8" x14ac:dyDescent="0.15">
      <c r="G7" t="s">
        <v>6</v>
      </c>
      <c r="H7">
        <v>1.009874594611573</v>
      </c>
    </row>
    <row r="8" spans="7:8" x14ac:dyDescent="0.15">
      <c r="G8" t="s">
        <v>7</v>
      </c>
      <c r="H8">
        <v>0.97751713644548255</v>
      </c>
    </row>
    <row r="9" spans="7:8" x14ac:dyDescent="0.15">
      <c r="G9" t="s">
        <v>88</v>
      </c>
      <c r="H9">
        <v>1.028732559135719</v>
      </c>
    </row>
    <row r="10" spans="7:8" x14ac:dyDescent="0.15">
      <c r="G10" t="s">
        <v>9</v>
      </c>
      <c r="H10">
        <v>0.99027599138398603</v>
      </c>
    </row>
    <row r="11" spans="7:8" x14ac:dyDescent="0.15">
      <c r="G11" t="s">
        <v>10</v>
      </c>
      <c r="H11">
        <v>1.0126557602033655</v>
      </c>
    </row>
    <row r="12" spans="7:8" x14ac:dyDescent="0.15">
      <c r="G12" t="s">
        <v>11</v>
      </c>
      <c r="H12">
        <v>0.9751886086604109</v>
      </c>
    </row>
    <row r="13" spans="7:8" x14ac:dyDescent="0.15">
      <c r="G13" t="s">
        <v>84</v>
      </c>
      <c r="H13">
        <v>1.0307129526797265</v>
      </c>
    </row>
    <row r="14" spans="7:8" x14ac:dyDescent="0.15">
      <c r="G14" t="s">
        <v>13</v>
      </c>
      <c r="H14">
        <v>0.98790724249794193</v>
      </c>
    </row>
    <row r="15" spans="7:8" x14ac:dyDescent="0.15">
      <c r="G15" t="s">
        <v>14</v>
      </c>
      <c r="H15">
        <v>1.012426908614257</v>
      </c>
    </row>
    <row r="16" spans="7:8" x14ac:dyDescent="0.15">
      <c r="G16" t="s">
        <v>15</v>
      </c>
      <c r="H16">
        <v>0.97373438840690252</v>
      </c>
    </row>
    <row r="17" spans="7:8" x14ac:dyDescent="0.15">
      <c r="G17" t="s">
        <v>80</v>
      </c>
      <c r="H17">
        <v>1.0301078801818082</v>
      </c>
    </row>
    <row r="18" spans="7:8" x14ac:dyDescent="0.15">
      <c r="G18" t="s">
        <v>17</v>
      </c>
      <c r="H18">
        <v>0.98602110129472331</v>
      </c>
    </row>
    <row r="19" spans="7:8" x14ac:dyDescent="0.15">
      <c r="G19" t="s">
        <v>18</v>
      </c>
      <c r="H19">
        <v>1.0121404149437017</v>
      </c>
    </row>
    <row r="20" spans="7:8" x14ac:dyDescent="0.15">
      <c r="G20" t="s">
        <v>19</v>
      </c>
      <c r="H20">
        <v>0.97383237592321692</v>
      </c>
    </row>
    <row r="21" spans="7:8" x14ac:dyDescent="0.15">
      <c r="G21" t="s">
        <v>72</v>
      </c>
      <c r="H21">
        <v>1.0307512781550912</v>
      </c>
    </row>
    <row r="22" spans="7:8" x14ac:dyDescent="0.15">
      <c r="G22" t="s">
        <v>21</v>
      </c>
      <c r="H22">
        <v>0.98365066079605001</v>
      </c>
    </row>
    <row r="23" spans="7:8" x14ac:dyDescent="0.15">
      <c r="G23" t="s">
        <v>22</v>
      </c>
      <c r="H23">
        <v>1.0128348059718029</v>
      </c>
    </row>
    <row r="24" spans="7:8" x14ac:dyDescent="0.15">
      <c r="G24" t="s">
        <v>23</v>
      </c>
      <c r="H24">
        <v>0.97523492694972225</v>
      </c>
    </row>
    <row r="25" spans="7:8" x14ac:dyDescent="0.15">
      <c r="G25" t="s">
        <v>68</v>
      </c>
      <c r="H25">
        <v>1.0341337704426019</v>
      </c>
    </row>
    <row r="26" spans="7:8" x14ac:dyDescent="0.15">
      <c r="G26" t="s">
        <v>25</v>
      </c>
      <c r="H26">
        <v>0.98060738368000655</v>
      </c>
    </row>
    <row r="27" spans="7:8" x14ac:dyDescent="0.15">
      <c r="G27" t="s">
        <v>26</v>
      </c>
      <c r="H27">
        <v>1.011077887037412</v>
      </c>
    </row>
    <row r="28" spans="7:8" x14ac:dyDescent="0.15">
      <c r="G28" t="s">
        <v>27</v>
      </c>
      <c r="H28">
        <v>0.97691998795301671</v>
      </c>
    </row>
    <row r="29" spans="7:8" x14ac:dyDescent="0.15">
      <c r="G29" t="s">
        <v>56</v>
      </c>
      <c r="H29">
        <v>1.0316646908103559</v>
      </c>
    </row>
    <row r="30" spans="7:8" x14ac:dyDescent="0.15">
      <c r="G30" t="s">
        <v>29</v>
      </c>
      <c r="H30">
        <v>0.97798800773314754</v>
      </c>
    </row>
    <row r="31" spans="7:8" x14ac:dyDescent="0.15">
      <c r="G31" t="s">
        <v>30</v>
      </c>
      <c r="H31">
        <v>1.009513851539821</v>
      </c>
    </row>
    <row r="32" spans="7:8" x14ac:dyDescent="0.15">
      <c r="G32" t="s">
        <v>31</v>
      </c>
      <c r="H32">
        <v>0.98010380622837368</v>
      </c>
    </row>
    <row r="33" spans="7:8" x14ac:dyDescent="0.15">
      <c r="G33" t="s">
        <v>52</v>
      </c>
      <c r="H33">
        <v>1.0329305851693911</v>
      </c>
    </row>
    <row r="34" spans="7:8" x14ac:dyDescent="0.15">
      <c r="G34" t="s">
        <v>33</v>
      </c>
      <c r="H34">
        <v>0.97590859341957858</v>
      </c>
    </row>
    <row r="35" spans="7:8" x14ac:dyDescent="0.15">
      <c r="G35" t="s">
        <v>34</v>
      </c>
      <c r="H35">
        <v>1.0065127886019751</v>
      </c>
    </row>
    <row r="36" spans="7:8" x14ac:dyDescent="0.15">
      <c r="G36" t="s">
        <v>35</v>
      </c>
      <c r="H36">
        <v>0.9822864023878608</v>
      </c>
    </row>
    <row r="37" spans="7:8" x14ac:dyDescent="0.15">
      <c r="G37" t="s">
        <v>48</v>
      </c>
      <c r="H37">
        <v>1.0337207703939029</v>
      </c>
    </row>
    <row r="38" spans="7:8" x14ac:dyDescent="0.15">
      <c r="G38" t="s">
        <v>37</v>
      </c>
      <c r="H38">
        <v>0.97391369228043012</v>
      </c>
    </row>
    <row r="39" spans="7:8" x14ac:dyDescent="0.15">
      <c r="G39" t="s">
        <v>38</v>
      </c>
      <c r="H39">
        <v>1.0057972817466487</v>
      </c>
    </row>
    <row r="40" spans="7:8" x14ac:dyDescent="0.15">
      <c r="G40" t="s">
        <v>39</v>
      </c>
      <c r="H40">
        <v>0.98388551240241129</v>
      </c>
    </row>
    <row r="41" spans="7:8" x14ac:dyDescent="0.15">
      <c r="G41" t="s">
        <v>44</v>
      </c>
      <c r="H41">
        <v>1.0357688313275093</v>
      </c>
    </row>
    <row r="42" spans="7:8" x14ac:dyDescent="0.15">
      <c r="G42" t="s">
        <v>41</v>
      </c>
      <c r="H42">
        <v>0.97448521452469983</v>
      </c>
    </row>
    <row r="43" spans="7:8" x14ac:dyDescent="0.15">
      <c r="G43" t="s">
        <v>42</v>
      </c>
      <c r="H43">
        <v>1.0045957589037027</v>
      </c>
    </row>
    <row r="44" spans="7:8" x14ac:dyDescent="0.15">
      <c r="G44" t="s">
        <v>43</v>
      </c>
      <c r="H44">
        <v>0.98503651530099545</v>
      </c>
    </row>
    <row r="45" spans="7:8" x14ac:dyDescent="0.15">
      <c r="G45" t="s">
        <v>40</v>
      </c>
      <c r="H45">
        <v>1.0359214957044069</v>
      </c>
    </row>
    <row r="46" spans="7:8" x14ac:dyDescent="0.15">
      <c r="G46" t="s">
        <v>45</v>
      </c>
      <c r="H46">
        <v>0.97355881557266177</v>
      </c>
    </row>
    <row r="47" spans="7:8" x14ac:dyDescent="0.15">
      <c r="G47" t="s">
        <v>46</v>
      </c>
      <c r="H47">
        <v>1.0050419350326296</v>
      </c>
    </row>
    <row r="48" spans="7:8" x14ac:dyDescent="0.15">
      <c r="G48" t="s">
        <v>47</v>
      </c>
      <c r="H48">
        <v>0.9874992370139779</v>
      </c>
    </row>
    <row r="49" spans="7:8" x14ac:dyDescent="0.15">
      <c r="G49" t="s">
        <v>36</v>
      </c>
      <c r="H49">
        <v>1.0345368076822601</v>
      </c>
    </row>
    <row r="50" spans="7:8" x14ac:dyDescent="0.15">
      <c r="G50" t="s">
        <v>49</v>
      </c>
      <c r="H50">
        <v>0.9739678011623143</v>
      </c>
    </row>
    <row r="51" spans="7:8" x14ac:dyDescent="0.15">
      <c r="G51" t="s">
        <v>50</v>
      </c>
      <c r="H51">
        <v>1.0045462660288966</v>
      </c>
    </row>
    <row r="52" spans="7:8" x14ac:dyDescent="0.15">
      <c r="G52" t="s">
        <v>51</v>
      </c>
      <c r="H52">
        <v>0.98810997658768585</v>
      </c>
    </row>
    <row r="53" spans="7:8" x14ac:dyDescent="0.15">
      <c r="G53" t="s">
        <v>32</v>
      </c>
      <c r="H53">
        <v>1.0324702375140757</v>
      </c>
    </row>
    <row r="54" spans="7:8" x14ac:dyDescent="0.15">
      <c r="G54" t="s">
        <v>53</v>
      </c>
      <c r="H54">
        <v>0.97405660377358494</v>
      </c>
    </row>
    <row r="55" spans="7:8" x14ac:dyDescent="0.15">
      <c r="G55" t="s">
        <v>54</v>
      </c>
      <c r="H55">
        <v>1.0057572174245411</v>
      </c>
    </row>
    <row r="56" spans="7:8" x14ac:dyDescent="0.15">
      <c r="G56" t="s">
        <v>55</v>
      </c>
      <c r="H56">
        <v>0.98798868542504092</v>
      </c>
    </row>
    <row r="57" spans="7:8" x14ac:dyDescent="0.15">
      <c r="G57" t="s">
        <v>28</v>
      </c>
      <c r="H57">
        <v>1.0310124759755437</v>
      </c>
    </row>
    <row r="58" spans="7:8" x14ac:dyDescent="0.15">
      <c r="G58" t="s">
        <v>57</v>
      </c>
      <c r="H58">
        <v>0.97137166300017841</v>
      </c>
    </row>
    <row r="59" spans="7:8" x14ac:dyDescent="0.15">
      <c r="G59" t="s">
        <v>58</v>
      </c>
      <c r="H59">
        <v>1.005984844135714</v>
      </c>
    </row>
    <row r="60" spans="7:8" x14ac:dyDescent="0.15">
      <c r="G60" t="s">
        <v>67</v>
      </c>
      <c r="H60">
        <v>0.9876225603551938</v>
      </c>
    </row>
    <row r="61" spans="7:8" x14ac:dyDescent="0.15">
      <c r="G61" t="s">
        <v>24</v>
      </c>
      <c r="H61">
        <v>1.028039951091511</v>
      </c>
    </row>
    <row r="62" spans="7:8" x14ac:dyDescent="0.15">
      <c r="G62" t="s">
        <v>69</v>
      </c>
      <c r="H62">
        <v>0.97231538351664049</v>
      </c>
    </row>
    <row r="63" spans="7:8" x14ac:dyDescent="0.15">
      <c r="G63" t="s">
        <v>70</v>
      </c>
      <c r="H63">
        <v>1.0076432446590633</v>
      </c>
    </row>
    <row r="64" spans="7:8" x14ac:dyDescent="0.15">
      <c r="G64" t="s">
        <v>71</v>
      </c>
      <c r="H64">
        <v>0.98870574553261914</v>
      </c>
    </row>
    <row r="65" spans="7:8" x14ac:dyDescent="0.15">
      <c r="G65" t="s">
        <v>20</v>
      </c>
      <c r="H65">
        <v>1.0279213881019831</v>
      </c>
    </row>
    <row r="66" spans="7:8" x14ac:dyDescent="0.15">
      <c r="G66" t="s">
        <v>73</v>
      </c>
      <c r="H66">
        <v>0.9727310528358375</v>
      </c>
    </row>
    <row r="67" spans="7:8" x14ac:dyDescent="0.15">
      <c r="G67" t="s">
        <v>74</v>
      </c>
      <c r="H67">
        <v>1.006986750615779</v>
      </c>
    </row>
    <row r="68" spans="7:8" x14ac:dyDescent="0.15">
      <c r="G68" t="s">
        <v>79</v>
      </c>
      <c r="H68">
        <v>0.98991989374278366</v>
      </c>
    </row>
    <row r="69" spans="7:8" x14ac:dyDescent="0.15">
      <c r="G69" t="s">
        <v>16</v>
      </c>
      <c r="H69">
        <v>1.0250570374940811</v>
      </c>
    </row>
    <row r="70" spans="7:8" x14ac:dyDescent="0.15">
      <c r="G70" t="s">
        <v>81</v>
      </c>
      <c r="H70">
        <v>0.9745737503023294</v>
      </c>
    </row>
    <row r="71" spans="7:8" x14ac:dyDescent="0.15">
      <c r="G71" t="s">
        <v>82</v>
      </c>
      <c r="H71">
        <v>1.0039324913132204</v>
      </c>
    </row>
    <row r="72" spans="7:8" x14ac:dyDescent="0.15">
      <c r="G72" t="s">
        <v>83</v>
      </c>
      <c r="H72">
        <v>0.99160666781923945</v>
      </c>
    </row>
    <row r="73" spans="7:8" x14ac:dyDescent="0.15">
      <c r="G73" t="s">
        <v>12</v>
      </c>
      <c r="H73">
        <v>1.0214684397541671</v>
      </c>
    </row>
    <row r="74" spans="7:8" x14ac:dyDescent="0.15">
      <c r="G74" t="s">
        <v>85</v>
      </c>
      <c r="H74">
        <v>0.97553945965419964</v>
      </c>
    </row>
    <row r="75" spans="7:8" x14ac:dyDescent="0.15">
      <c r="G75" t="s">
        <v>86</v>
      </c>
      <c r="H75">
        <v>1.0027038201498553</v>
      </c>
    </row>
    <row r="76" spans="7:8" x14ac:dyDescent="0.15">
      <c r="G76" t="s">
        <v>87</v>
      </c>
      <c r="H76">
        <v>0.99342566099561913</v>
      </c>
    </row>
    <row r="77" spans="7:8" x14ac:dyDescent="0.15">
      <c r="G77" t="s">
        <v>8</v>
      </c>
      <c r="H77">
        <v>1.0189161926751531</v>
      </c>
    </row>
    <row r="78" spans="7:8" x14ac:dyDescent="0.15">
      <c r="G78" t="s">
        <v>89</v>
      </c>
      <c r="H78">
        <v>0.97661400817397215</v>
      </c>
    </row>
    <row r="79" spans="7:8" x14ac:dyDescent="0.15">
      <c r="G79" t="s">
        <v>90</v>
      </c>
      <c r="H79">
        <v>1.0014687259669595</v>
      </c>
    </row>
    <row r="80" spans="7:8" x14ac:dyDescent="0.15">
      <c r="G80" t="s">
        <v>91</v>
      </c>
      <c r="H80">
        <v>0.99275825407151186</v>
      </c>
    </row>
    <row r="81" spans="7:8" x14ac:dyDescent="0.15">
      <c r="G81" t="s">
        <v>4</v>
      </c>
      <c r="H81">
        <v>1.0156143923964698</v>
      </c>
    </row>
  </sheetData>
  <autoFilter ref="A1:B81" xr:uid="{68C91BBD-E937-3246-8421-993A4D4CDC27}">
    <sortState xmlns:xlrd2="http://schemas.microsoft.com/office/spreadsheetml/2017/richdata2" ref="A5:B81">
      <sortCondition descending="1" ref="A1:A81"/>
    </sortState>
  </autoFilter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BNP på kvartaler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Lindgaard</dc:creator>
  <cp:lastModifiedBy>Jeppe Vanderhaegen</cp:lastModifiedBy>
  <cp:lastPrinted>2005-11-09T07:34:04Z</cp:lastPrinted>
  <dcterms:created xsi:type="dcterms:W3CDTF">2005-11-09T07:12:45Z</dcterms:created>
  <dcterms:modified xsi:type="dcterms:W3CDTF">2020-10-22T06:47:41Z</dcterms:modified>
</cp:coreProperties>
</file>