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Hjemmeopgaver/Lynprøve/"/>
    </mc:Choice>
  </mc:AlternateContent>
  <xr:revisionPtr revIDLastSave="0" documentId="13_ncr:1_{A4ABADEC-601B-0A4A-ADD6-CDE999D1D7F9}" xr6:coauthVersionLast="45" xr6:coauthVersionMax="45" xr10:uidLastSave="{00000000-0000-0000-0000-000000000000}"/>
  <bookViews>
    <workbookView xWindow="0" yWindow="460" windowWidth="25600" windowHeight="14140" xr2:uid="{F867D243-2F76-EE4A-9F02-7B3B9A0C0518}"/>
  </bookViews>
  <sheets>
    <sheet name="Sheet1" sheetId="1" r:id="rId1"/>
  </sheets>
  <definedNames>
    <definedName name="_xlchart.v1.0" hidden="1">Sheet1!$C$1:$L$1</definedName>
    <definedName name="_xlchart.v1.1" hidden="1">Sheet1!$C$21:$L$21</definedName>
    <definedName name="_xlchart.v1.2" hidden="1">Sheet1!$C$22:$L$22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I21" i="1"/>
  <c r="D21" i="1"/>
  <c r="E21" i="1"/>
  <c r="F21" i="1"/>
  <c r="G21" i="1"/>
  <c r="H21" i="1"/>
  <c r="J21" i="1"/>
  <c r="K21" i="1"/>
  <c r="L21" i="1"/>
  <c r="D51" i="1"/>
  <c r="E51" i="1"/>
  <c r="F51" i="1"/>
  <c r="G51" i="1"/>
  <c r="H51" i="1"/>
  <c r="I51" i="1"/>
  <c r="J51" i="1"/>
  <c r="K51" i="1"/>
  <c r="L51" i="1"/>
  <c r="C51" i="1"/>
  <c r="N14" i="1" l="1"/>
  <c r="M2" i="1"/>
  <c r="E46" i="1" l="1"/>
  <c r="E49" i="1" s="1"/>
  <c r="D47" i="1"/>
  <c r="E47" i="1"/>
  <c r="F50" i="1" s="1"/>
  <c r="F47" i="1"/>
  <c r="G47" i="1"/>
  <c r="G50" i="1" s="1"/>
  <c r="H47" i="1"/>
  <c r="I47" i="1"/>
  <c r="I50" i="1" s="1"/>
  <c r="J47" i="1"/>
  <c r="K47" i="1"/>
  <c r="K50" i="1" s="1"/>
  <c r="L47" i="1"/>
  <c r="C47" i="1"/>
  <c r="D50" i="1" s="1"/>
  <c r="D46" i="1"/>
  <c r="F46" i="1"/>
  <c r="F49" i="1" s="1"/>
  <c r="G46" i="1"/>
  <c r="H46" i="1"/>
  <c r="I49" i="1" s="1"/>
  <c r="I46" i="1"/>
  <c r="J46" i="1"/>
  <c r="K46" i="1"/>
  <c r="L46" i="1"/>
  <c r="C46" i="1"/>
  <c r="D49" i="1"/>
  <c r="E50" i="1"/>
  <c r="H49" i="1"/>
  <c r="J49" i="1"/>
  <c r="K49" i="1"/>
  <c r="L49" i="1"/>
  <c r="C21" i="1"/>
  <c r="N7" i="1"/>
  <c r="G49" i="1" l="1"/>
  <c r="J50" i="1"/>
  <c r="L50" i="1"/>
  <c r="H50" i="1"/>
</calcChain>
</file>

<file path=xl/sharedStrings.xml><?xml version="1.0" encoding="utf-8"?>
<sst xmlns="http://schemas.openxmlformats.org/spreadsheetml/2006/main" count="23" uniqueCount="23">
  <si>
    <t>2017*</t>
  </si>
  <si>
    <t>2018*</t>
  </si>
  <si>
    <t>2019*</t>
  </si>
  <si>
    <t>BNP fast</t>
  </si>
  <si>
    <t>procent point pro anno</t>
  </si>
  <si>
    <t>Årets</t>
  </si>
  <si>
    <t>Faste</t>
  </si>
  <si>
    <t>pct.</t>
  </si>
  <si>
    <t>BVT Årets</t>
  </si>
  <si>
    <t>BVT Faste</t>
  </si>
  <si>
    <t>Erhvers årets</t>
  </si>
  <si>
    <t>Erhvervs fast</t>
  </si>
  <si>
    <t xml:space="preserve">procent point </t>
  </si>
  <si>
    <t xml:space="preserve">Timer i industri </t>
  </si>
  <si>
    <t>BVT industri</t>
  </si>
  <si>
    <r>
      <t>Industri, råstofindvending og forsyningsvirksomhed</t>
    </r>
    <r>
      <rPr>
        <sz val="10"/>
        <color rgb="FF000000"/>
        <rFont val="Arial"/>
        <family val="2"/>
      </rPr>
      <t xml:space="preserve">  </t>
    </r>
  </si>
  <si>
    <t xml:space="preserve">Forbrugerprisindeks, i alt  </t>
  </si>
  <si>
    <t>Real løn</t>
  </si>
  <si>
    <t>Nominel</t>
  </si>
  <si>
    <t>Årlig vækst real</t>
  </si>
  <si>
    <t>Årlig vækst nominel</t>
  </si>
  <si>
    <t>Årlig vækst i forbrugprisindeks</t>
  </si>
  <si>
    <t>Gns. Årlig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</si>
</sst>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"/>
  </numFmts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863B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2. Årlig vækst for timeproduktiviteten i industri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95413042197655E-2"/>
          <c:y val="0.19269168026101141"/>
          <c:w val="0.89577316551141828"/>
          <c:h val="0.58525208410938845"/>
        </c:manualLayout>
      </c:layout>
      <c:barChart>
        <c:barDir val="col"/>
        <c:grouping val="clustered"/>
        <c:varyColors val="0"/>
        <c:ser>
          <c:idx val="0"/>
          <c:order val="0"/>
          <c:tx>
            <c:v>Årlig vækst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Sheet1!$C$1:$L$1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2017*</c:v>
                </c:pt>
                <c:pt idx="8">
                  <c:v>2018*</c:v>
                </c:pt>
                <c:pt idx="9">
                  <c:v>2019*</c:v>
                </c:pt>
              </c:strCache>
            </c:strRef>
          </c:cat>
          <c:val>
            <c:numRef>
              <c:f>Sheet1!$C$21:$L$21</c:f>
              <c:numCache>
                <c:formatCode>0.0</c:formatCode>
                <c:ptCount val="10"/>
                <c:pt idx="0">
                  <c:v>11.503634308550037</c:v>
                </c:pt>
                <c:pt idx="1">
                  <c:v>3.7941102898367829</c:v>
                </c:pt>
                <c:pt idx="2">
                  <c:v>6.754561840273432</c:v>
                </c:pt>
                <c:pt idx="3">
                  <c:v>5.0521920011077137</c:v>
                </c:pt>
                <c:pt idx="4">
                  <c:v>1.2164804016530972</c:v>
                </c:pt>
                <c:pt idx="5">
                  <c:v>-1.6990201019761897</c:v>
                </c:pt>
                <c:pt idx="6">
                  <c:v>3.9201400122790941</c:v>
                </c:pt>
                <c:pt idx="7">
                  <c:v>1.8390736306761912</c:v>
                </c:pt>
                <c:pt idx="8">
                  <c:v>6.4486598123328687</c:v>
                </c:pt>
                <c:pt idx="9">
                  <c:v>3.5680535565082661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B34C-AE30-11793ACA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59900015"/>
        <c:axId val="1959811983"/>
      </c:barChart>
      <c:lineChart>
        <c:grouping val="standard"/>
        <c:varyColors val="0"/>
        <c:ser>
          <c:idx val="1"/>
          <c:order val="1"/>
          <c:tx>
            <c:v>Gns Årlig vækst</c:v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Sheet1!$C$22:$L$22</c:f>
              <c:numCache>
                <c:formatCode>General</c:formatCode>
                <c:ptCount val="10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1742-A3C7-36AF1CAF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900015"/>
        <c:axId val="1959811983"/>
      </c:lineChart>
      <c:catAx>
        <c:axId val="19599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1983"/>
        <c:crosses val="autoZero"/>
        <c:auto val="1"/>
        <c:lblAlgn val="ctr"/>
        <c:lblOffset val="100"/>
        <c:noMultiLvlLbl val="0"/>
      </c:catAx>
      <c:valAx>
        <c:axId val="1959811983"/>
        <c:scaling>
          <c:orientation val="minMax"/>
          <c:max val="12"/>
          <c:min val="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00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</a:t>
            </a:r>
            <a:r>
              <a:rPr lang="en-GB" baseline="0"/>
              <a:t> Udvikling i nominel og real løn i branchen Industri, råstofindvending og forsyningsvirksomhed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92046359373632E-2"/>
          <c:y val="0.17168999708369787"/>
          <c:w val="0.79495514465186234"/>
          <c:h val="0.58694878430178654"/>
        </c:manualLayout>
      </c:layout>
      <c:barChart>
        <c:barDir val="col"/>
        <c:grouping val="clustered"/>
        <c:varyColors val="0"/>
        <c:ser>
          <c:idx val="0"/>
          <c:order val="0"/>
          <c:tx>
            <c:v>Real Løn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Sheet1!$D$44:$L$44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Sheet1!$D$49:$L$49</c:f>
              <c:numCache>
                <c:formatCode>0.0</c:formatCode>
                <c:ptCount val="9"/>
                <c:pt idx="0">
                  <c:v>-0.33225658402601388</c:v>
                </c:pt>
                <c:pt idx="1">
                  <c:v>-0.3327382598710904</c:v>
                </c:pt>
                <c:pt idx="2">
                  <c:v>0.71179537308569962</c:v>
                </c:pt>
                <c:pt idx="3">
                  <c:v>0.89763342488300424</c:v>
                </c:pt>
                <c:pt idx="4">
                  <c:v>0.92488262910797037</c:v>
                </c:pt>
                <c:pt idx="5">
                  <c:v>1.8565923850071497</c:v>
                </c:pt>
                <c:pt idx="6">
                  <c:v>1.0086304958099479</c:v>
                </c:pt>
                <c:pt idx="7">
                  <c:v>1.273536598967806</c:v>
                </c:pt>
                <c:pt idx="8">
                  <c:v>1.3818934502981772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B24F-AC34-47623862EE2E}"/>
            </c:ext>
          </c:extLst>
        </c:ser>
        <c:ser>
          <c:idx val="1"/>
          <c:order val="1"/>
          <c:tx>
            <c:v>Nominel Løn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Sheet1!$D$44:$L$44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Sheet1!$D$50:$L$50</c:f>
              <c:numCache>
                <c:formatCode>0.0</c:formatCode>
                <c:ptCount val="9"/>
                <c:pt idx="0">
                  <c:v>2.4451939291737057</c:v>
                </c:pt>
                <c:pt idx="1">
                  <c:v>2.0576131687242816</c:v>
                </c:pt>
                <c:pt idx="2">
                  <c:v>1.5322580645161343</c:v>
                </c:pt>
                <c:pt idx="3">
                  <c:v>1.5091342335186608</c:v>
                </c:pt>
                <c:pt idx="4">
                  <c:v>1.3302034428795073</c:v>
                </c:pt>
                <c:pt idx="5">
                  <c:v>2.1621621621621623</c:v>
                </c:pt>
                <c:pt idx="6">
                  <c:v>2.1164021164020941</c:v>
                </c:pt>
                <c:pt idx="7">
                  <c:v>2.0725388601036343</c:v>
                </c:pt>
                <c:pt idx="8">
                  <c:v>2.1754894851341522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B24F-AC34-47623862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97232"/>
        <c:axId val="213010928"/>
      </c:barChart>
      <c:lineChart>
        <c:grouping val="standard"/>
        <c:varyColors val="0"/>
        <c:ser>
          <c:idx val="2"/>
          <c:order val="2"/>
          <c:tx>
            <c:v>Forbrugerprisindekset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Sheet1!$C$51:$L$51</c:f>
              <c:numCache>
                <c:formatCode>0.0</c:formatCode>
                <c:ptCount val="10"/>
                <c:pt idx="0">
                  <c:v>2.3026315789473673</c:v>
                </c:pt>
                <c:pt idx="1">
                  <c:v>2.7867095391211238</c:v>
                </c:pt>
                <c:pt idx="2">
                  <c:v>2.3983315954118734</c:v>
                </c:pt>
                <c:pt idx="3">
                  <c:v>0.81466395112015366</c:v>
                </c:pt>
                <c:pt idx="4">
                  <c:v>0.60606060606060996</c:v>
                </c:pt>
                <c:pt idx="5">
                  <c:v>0.40160642570281624</c:v>
                </c:pt>
                <c:pt idx="6">
                  <c:v>0.29999999999998916</c:v>
                </c:pt>
                <c:pt idx="7">
                  <c:v>1.0967098703888345</c:v>
                </c:pt>
                <c:pt idx="8">
                  <c:v>0.78895463510848529</c:v>
                </c:pt>
                <c:pt idx="9">
                  <c:v>0.78277886497064575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3-3645-9C84-51D313D3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97232"/>
        <c:axId val="213010928"/>
      </c:lineChart>
      <c:catAx>
        <c:axId val="2640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928"/>
        <c:crosses val="autoZero"/>
        <c:auto val="1"/>
        <c:lblAlgn val="ctr"/>
        <c:lblOffset val="100"/>
        <c:noMultiLvlLbl val="0"/>
      </c:catAx>
      <c:valAx>
        <c:axId val="213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Målt i pct.</a:t>
                </a:r>
              </a:p>
            </c:rich>
          </c:tx>
          <c:layout>
            <c:manualLayout>
              <c:xMode val="edge"/>
              <c:yMode val="edge"/>
              <c:x val="3.3707865168539325E-2"/>
              <c:y val="8.8831075377440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22</xdr:row>
      <xdr:rowOff>146050</xdr:rowOff>
    </xdr:from>
    <xdr:to>
      <xdr:col>10</xdr:col>
      <xdr:colOff>44450</xdr:colOff>
      <xdr:row>41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1617C-3067-FE43-81F0-A2239316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52</xdr:row>
      <xdr:rowOff>6350</xdr:rowOff>
    </xdr:from>
    <xdr:to>
      <xdr:col>11</xdr:col>
      <xdr:colOff>342900</xdr:colOff>
      <xdr:row>69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24DF3-4B57-7C47-917A-246C708D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0.04958</cdr:x>
      <cdr:y>0.84614</cdr:y>
    </cdr:from>
    <cdr:to>
      <cdr:x>0.68014</cdr:x>
      <cdr:y>0.96945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7431E2-A5F2-184E-AB14-674E86BBAFC3}"/>
            </a:ext>
          </a:extLst>
        </cdr:cNvPr>
        <cdr:cNvSpPr txBox="1"/>
      </cdr:nvSpPr>
      <cdr:spPr>
        <a:xfrm xmlns:a="http://schemas.openxmlformats.org/drawingml/2006/main">
          <a:off x="252513" y="3293648"/>
          <a:ext cx="3211253" cy="479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 tre år</a:t>
          </a:r>
          <a:r>
            <a:rPr lang="en-GB" sz="800" i="1" baseline="0"/>
            <a:t>(2017-2019) er stadig under revision </a:t>
          </a:r>
          <a:endParaRPr lang="en-GB" sz="800" i="1"/>
        </a:p>
        <a:p xmlns:a="http://schemas.openxmlformats.org/drawingml/2006/main">
          <a:r>
            <a:rPr lang="en-GB" sz="800" i="1"/>
            <a:t>Kilde:STO s. 123 og 125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0.05394</cdr:x>
      <cdr:y>0.85588</cdr:y>
    </cdr:from>
    <cdr:to>
      <cdr:x>0.88315</cdr:x>
      <cdr:y>0.95079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E34608-925A-EB47-ADFB-1FB3B4551F97}"/>
            </a:ext>
          </a:extLst>
        </cdr:cNvPr>
        <cdr:cNvSpPr txBox="1"/>
      </cdr:nvSpPr>
      <cdr:spPr>
        <a:xfrm xmlns:a="http://schemas.openxmlformats.org/drawingml/2006/main">
          <a:off x="304817" y="3092439"/>
          <a:ext cx="4686280" cy="342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 baseline="0"/>
            <a:t>Kilde:STO s. 47 og 146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2C72-F26B-7B42-AEA7-6B090CE4A5A3}">
  <dimension ref="A1:O51"/>
  <sheetViews>
    <sheetView tabSelected="1" topLeftCell="A20" workbookViewId="0">
      <selection activeCell="C22" sqref="C22:L22"/>
    </sheetView>
  </sheetViews>
  <sheetFormatPr baseColWidth="10" defaultRowHeight="16" x14ac:dyDescent="0.2"/>
  <cols>
    <col min="1" max="1" width="27.5" customWidth="1"/>
    <col min="3" max="3" width="11.6640625" bestFit="1" customWidth="1"/>
    <col min="4" max="5" width="12.6640625" bestFit="1" customWidth="1"/>
    <col min="6" max="12" width="11.83203125" bestFit="1" customWidth="1"/>
    <col min="13" max="13" width="11.6640625" bestFit="1" customWidth="1"/>
  </cols>
  <sheetData>
    <row r="1" spans="1:15" x14ac:dyDescent="0.2"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 t="s">
        <v>0</v>
      </c>
      <c r="K1" s="2" t="s">
        <v>1</v>
      </c>
      <c r="L1" s="2" t="s">
        <v>2</v>
      </c>
    </row>
    <row r="2" spans="1:15" x14ac:dyDescent="0.2">
      <c r="A2" t="s">
        <v>3</v>
      </c>
      <c r="B2" s="1">
        <v>1777.7</v>
      </c>
      <c r="C2" s="1">
        <v>1810.9</v>
      </c>
      <c r="D2" s="1">
        <v>1835.1</v>
      </c>
      <c r="E2" s="1">
        <v>1839.3</v>
      </c>
      <c r="F2" s="1">
        <v>1856.5</v>
      </c>
      <c r="G2" s="1">
        <v>1886.5</v>
      </c>
      <c r="H2" s="1">
        <v>1930.7</v>
      </c>
      <c r="I2" s="1">
        <v>1993.4</v>
      </c>
      <c r="J2" s="1">
        <v>2034</v>
      </c>
      <c r="K2" s="1">
        <v>2082.6</v>
      </c>
      <c r="L2" s="1">
        <v>2131.9</v>
      </c>
      <c r="M2">
        <f>((J2/C2)^(1/7)-1)*100</f>
        <v>1.6735689740237536</v>
      </c>
      <c r="N2" t="s">
        <v>4</v>
      </c>
    </row>
    <row r="7" spans="1:15" x14ac:dyDescent="0.2">
      <c r="A7" t="s">
        <v>5</v>
      </c>
      <c r="B7" s="1">
        <v>664.5</v>
      </c>
      <c r="C7" s="1">
        <v>720.9</v>
      </c>
      <c r="D7" s="1">
        <v>765.1</v>
      </c>
      <c r="E7" s="1">
        <v>793.6</v>
      </c>
      <c r="F7" s="1">
        <v>812.7</v>
      </c>
      <c r="G7" s="1">
        <v>837.8</v>
      </c>
      <c r="H7" s="1">
        <v>856.6</v>
      </c>
      <c r="I7" s="1">
        <v>851.6</v>
      </c>
      <c r="J7" s="1">
        <v>903.3</v>
      </c>
      <c r="K7" s="1">
        <v>934.5</v>
      </c>
      <c r="L7" s="1">
        <v>968.3</v>
      </c>
      <c r="N7">
        <f>((L7/B7)/(L8/B8)-1)*100</f>
        <v>16.99417862783854</v>
      </c>
      <c r="O7" t="s">
        <v>7</v>
      </c>
    </row>
    <row r="8" spans="1:15" x14ac:dyDescent="0.2">
      <c r="A8" t="s">
        <v>6</v>
      </c>
      <c r="B8" s="1">
        <v>708.7</v>
      </c>
      <c r="C8" s="1">
        <v>720.9</v>
      </c>
      <c r="D8" s="1">
        <v>766</v>
      </c>
      <c r="E8" s="1">
        <v>769.2</v>
      </c>
      <c r="F8" s="1">
        <v>772.7</v>
      </c>
      <c r="G8" s="1">
        <v>793.9</v>
      </c>
      <c r="H8" s="1">
        <v>804</v>
      </c>
      <c r="I8" s="1">
        <v>843.4</v>
      </c>
      <c r="J8" s="1">
        <v>866.3</v>
      </c>
      <c r="K8" s="1">
        <v>876.1</v>
      </c>
      <c r="L8" s="1">
        <v>882.7</v>
      </c>
    </row>
    <row r="12" spans="1:15" x14ac:dyDescent="0.2">
      <c r="A12" t="s">
        <v>8</v>
      </c>
      <c r="B12" s="1">
        <v>1484.9</v>
      </c>
      <c r="C12" s="1">
        <v>1562.7</v>
      </c>
      <c r="D12" s="1">
        <v>1593.7</v>
      </c>
      <c r="E12" s="1">
        <v>1636.1</v>
      </c>
      <c r="F12" s="1">
        <v>1669.5</v>
      </c>
      <c r="G12" s="1">
        <v>1719</v>
      </c>
      <c r="H12" s="1">
        <v>1767.1</v>
      </c>
      <c r="I12" s="1">
        <v>1829.1</v>
      </c>
      <c r="J12" s="1">
        <v>1889.6</v>
      </c>
      <c r="K12" s="1">
        <v>1948.4</v>
      </c>
      <c r="L12" s="1">
        <v>2023.8</v>
      </c>
    </row>
    <row r="13" spans="1:15" x14ac:dyDescent="0.2">
      <c r="A13" t="s">
        <v>9</v>
      </c>
      <c r="B13" s="1">
        <v>1534.5</v>
      </c>
      <c r="C13" s="1">
        <v>1562.7</v>
      </c>
      <c r="D13" s="1">
        <v>1586.9</v>
      </c>
      <c r="E13" s="1">
        <v>1590.4</v>
      </c>
      <c r="F13" s="1">
        <v>1605</v>
      </c>
      <c r="G13" s="1">
        <v>1629.8</v>
      </c>
      <c r="H13" s="1">
        <v>1665.2</v>
      </c>
      <c r="I13" s="1">
        <v>1718.1</v>
      </c>
      <c r="J13" s="1">
        <v>1752.5</v>
      </c>
      <c r="K13" s="1">
        <v>1793.9</v>
      </c>
      <c r="L13" s="1">
        <v>1836.4</v>
      </c>
    </row>
    <row r="14" spans="1:15" x14ac:dyDescent="0.2">
      <c r="N14">
        <f>((L16-B16)/B16)*100*(B15/B12)</f>
        <v>3.820322454541722</v>
      </c>
      <c r="O14" t="s">
        <v>12</v>
      </c>
    </row>
    <row r="15" spans="1:15" x14ac:dyDescent="0.2">
      <c r="A15" t="s">
        <v>10</v>
      </c>
      <c r="B15" s="1">
        <v>123.6</v>
      </c>
      <c r="C15" s="1">
        <v>124.5</v>
      </c>
      <c r="D15" s="1">
        <v>126.6</v>
      </c>
      <c r="E15" s="1">
        <v>128.19999999999999</v>
      </c>
      <c r="F15" s="1">
        <v>137.5</v>
      </c>
      <c r="G15" s="1">
        <v>143.1</v>
      </c>
      <c r="H15" s="1">
        <v>155.69999999999999</v>
      </c>
      <c r="I15" s="1">
        <v>174.8</v>
      </c>
      <c r="J15" s="1">
        <v>183.2</v>
      </c>
      <c r="K15" s="1">
        <v>192.9</v>
      </c>
      <c r="L15" s="1">
        <v>205.1</v>
      </c>
    </row>
    <row r="16" spans="1:15" x14ac:dyDescent="0.2">
      <c r="A16" t="s">
        <v>11</v>
      </c>
      <c r="B16" s="1">
        <v>125.5</v>
      </c>
      <c r="C16" s="1">
        <v>124.5</v>
      </c>
      <c r="D16" s="1">
        <v>126.6</v>
      </c>
      <c r="E16" s="1">
        <v>126.6</v>
      </c>
      <c r="F16" s="1">
        <v>134.5</v>
      </c>
      <c r="G16" s="1">
        <v>138.1</v>
      </c>
      <c r="H16" s="1">
        <v>146.5</v>
      </c>
      <c r="I16" s="1">
        <v>160.69999999999999</v>
      </c>
      <c r="J16" s="1">
        <v>168.4</v>
      </c>
      <c r="K16" s="1">
        <v>174.6</v>
      </c>
      <c r="L16" s="1">
        <v>183.1</v>
      </c>
    </row>
    <row r="19" spans="1:14" x14ac:dyDescent="0.2">
      <c r="A19" t="s">
        <v>13</v>
      </c>
      <c r="B19" s="1">
        <v>478.9</v>
      </c>
      <c r="C19" s="1">
        <v>445.7</v>
      </c>
      <c r="D19" s="1">
        <v>456.3</v>
      </c>
      <c r="E19" s="1">
        <v>444.9</v>
      </c>
      <c r="F19" s="1">
        <v>435.3</v>
      </c>
      <c r="G19" s="1">
        <v>435.8</v>
      </c>
      <c r="H19" s="1">
        <v>441</v>
      </c>
      <c r="I19" s="1">
        <v>449.8</v>
      </c>
      <c r="J19" s="1">
        <v>454.9</v>
      </c>
      <c r="K19" s="1">
        <v>447.7</v>
      </c>
      <c r="L19" s="1">
        <v>450.6</v>
      </c>
    </row>
    <row r="20" spans="1:14" x14ac:dyDescent="0.2">
      <c r="A20" t="s">
        <v>14</v>
      </c>
      <c r="B20" s="1">
        <v>190.8</v>
      </c>
      <c r="C20" s="1">
        <v>198</v>
      </c>
      <c r="D20" s="1">
        <v>210.4</v>
      </c>
      <c r="E20" s="1">
        <v>219</v>
      </c>
      <c r="F20" s="1">
        <v>225.1</v>
      </c>
      <c r="G20" s="1">
        <v>228.1</v>
      </c>
      <c r="H20" s="1">
        <v>226.9</v>
      </c>
      <c r="I20" s="1">
        <v>240.5</v>
      </c>
      <c r="J20" s="1">
        <v>247.7</v>
      </c>
      <c r="K20" s="1">
        <v>259.5</v>
      </c>
      <c r="L20" s="1">
        <v>270.5</v>
      </c>
      <c r="M20" s="9">
        <f>(((L20/L19)/(B20/B19))^(1/10)-1)*100</f>
        <v>4.1847742134511812</v>
      </c>
      <c r="N20" s="9"/>
    </row>
    <row r="21" spans="1:14" x14ac:dyDescent="0.2">
      <c r="C21" s="9">
        <f>(((C20/C19)/(B20/B19))^(1/1)-1)*100</f>
        <v>11.503634308550037</v>
      </c>
      <c r="D21" s="9">
        <f t="shared" ref="D21:L21" si="0">(((D20/D19)/(C20/C19))^(1/1)-1)*100</f>
        <v>3.7941102898367829</v>
      </c>
      <c r="E21" s="9">
        <f t="shared" si="0"/>
        <v>6.754561840273432</v>
      </c>
      <c r="F21" s="9">
        <f t="shared" si="0"/>
        <v>5.0521920011077137</v>
      </c>
      <c r="G21" s="9">
        <f t="shared" si="0"/>
        <v>1.2164804016530972</v>
      </c>
      <c r="H21" s="9">
        <f t="shared" si="0"/>
        <v>-1.6990201019761897</v>
      </c>
      <c r="I21" s="9">
        <f>(((I20/I19)/(H20/H19))^(1/1)-1)*100</f>
        <v>3.9201400122790941</v>
      </c>
      <c r="J21" s="9">
        <f t="shared" si="0"/>
        <v>1.8390736306761912</v>
      </c>
      <c r="K21" s="9">
        <f t="shared" si="0"/>
        <v>6.4486598123328687</v>
      </c>
      <c r="L21" s="9">
        <f t="shared" si="0"/>
        <v>3.5680535565082661</v>
      </c>
    </row>
    <row r="22" spans="1:14" x14ac:dyDescent="0.2">
      <c r="A22" t="s">
        <v>22</v>
      </c>
      <c r="C22">
        <v>4.2</v>
      </c>
      <c r="D22">
        <v>4.2</v>
      </c>
      <c r="E22">
        <v>4.2</v>
      </c>
      <c r="F22">
        <v>4.2</v>
      </c>
      <c r="G22">
        <v>4.2</v>
      </c>
      <c r="H22">
        <v>4.2</v>
      </c>
      <c r="I22">
        <v>4.2</v>
      </c>
      <c r="J22">
        <v>4.2</v>
      </c>
      <c r="K22">
        <v>4.2</v>
      </c>
      <c r="L22">
        <v>4.2</v>
      </c>
    </row>
    <row r="42" spans="1:13" x14ac:dyDescent="0.2">
      <c r="C42" s="1">
        <v>2010</v>
      </c>
      <c r="D42" s="1">
        <v>2011</v>
      </c>
      <c r="E42" s="1">
        <v>2012</v>
      </c>
      <c r="F42" s="1">
        <v>2013</v>
      </c>
      <c r="G42" s="1">
        <v>2014</v>
      </c>
      <c r="H42" s="1">
        <v>2015</v>
      </c>
      <c r="I42" s="1">
        <v>2016</v>
      </c>
      <c r="J42" s="1">
        <v>2017</v>
      </c>
      <c r="K42" s="1">
        <v>2018</v>
      </c>
      <c r="L42" s="1">
        <v>2019</v>
      </c>
      <c r="M42" s="1">
        <v>2020</v>
      </c>
    </row>
    <row r="43" spans="1:13" ht="41" customHeight="1" x14ac:dyDescent="0.2">
      <c r="A43" s="4" t="s">
        <v>15</v>
      </c>
      <c r="C43" s="5">
        <v>118.6</v>
      </c>
      <c r="D43" s="5">
        <v>121.5</v>
      </c>
      <c r="E43" s="6">
        <v>124</v>
      </c>
      <c r="F43" s="5">
        <v>125.9</v>
      </c>
      <c r="G43" s="5">
        <v>127.8</v>
      </c>
      <c r="H43" s="5">
        <v>129.5</v>
      </c>
      <c r="I43" s="5">
        <v>132.30000000000001</v>
      </c>
      <c r="J43" s="5">
        <v>135.1</v>
      </c>
      <c r="K43" s="5">
        <v>137.9</v>
      </c>
      <c r="L43" s="5">
        <v>140.9</v>
      </c>
      <c r="M43" s="5">
        <v>144.9</v>
      </c>
    </row>
    <row r="44" spans="1:13" x14ac:dyDescent="0.2">
      <c r="B44" s="2">
        <v>2009</v>
      </c>
      <c r="C44" s="2">
        <v>2010</v>
      </c>
      <c r="D44" s="2">
        <v>2011</v>
      </c>
      <c r="E44" s="2">
        <v>2012</v>
      </c>
      <c r="F44" s="2">
        <v>2013</v>
      </c>
      <c r="G44" s="2">
        <v>2014</v>
      </c>
      <c r="H44" s="2">
        <v>2015</v>
      </c>
      <c r="I44" s="2">
        <v>2016</v>
      </c>
      <c r="J44" s="2">
        <v>2017</v>
      </c>
      <c r="K44" s="2">
        <v>2018</v>
      </c>
      <c r="L44" s="2">
        <v>2019</v>
      </c>
    </row>
    <row r="45" spans="1:13" x14ac:dyDescent="0.2">
      <c r="A45" s="7" t="s">
        <v>16</v>
      </c>
      <c r="B45" s="8">
        <v>91.2</v>
      </c>
      <c r="C45" s="8">
        <v>93.3</v>
      </c>
      <c r="D45" s="8">
        <v>95.9</v>
      </c>
      <c r="E45" s="8">
        <v>98.2</v>
      </c>
      <c r="F45" s="8">
        <v>99</v>
      </c>
      <c r="G45" s="8">
        <v>99.6</v>
      </c>
      <c r="H45" s="8">
        <v>100</v>
      </c>
      <c r="I45" s="8">
        <v>100.3</v>
      </c>
      <c r="J45" s="8">
        <v>101.4</v>
      </c>
      <c r="K45" s="8">
        <v>102.2</v>
      </c>
      <c r="L45" s="8">
        <v>103</v>
      </c>
    </row>
    <row r="46" spans="1:13" x14ac:dyDescent="0.2">
      <c r="A46" t="s">
        <v>17</v>
      </c>
      <c r="C46" s="3">
        <f>(C43/C45)*100</f>
        <v>127.11682743837085</v>
      </c>
      <c r="D46" s="3">
        <f t="shared" ref="D46:L46" si="1">(D43/D45)*100</f>
        <v>126.69447340980187</v>
      </c>
      <c r="E46" s="3">
        <f>(E43/E45)*100</f>
        <v>126.27291242362526</v>
      </c>
      <c r="F46" s="3">
        <f t="shared" si="1"/>
        <v>127.17171717171718</v>
      </c>
      <c r="G46" s="3">
        <f t="shared" si="1"/>
        <v>128.31325301204819</v>
      </c>
      <c r="H46" s="3">
        <f t="shared" si="1"/>
        <v>129.5</v>
      </c>
      <c r="I46" s="3">
        <f t="shared" si="1"/>
        <v>131.90428713858427</v>
      </c>
      <c r="J46" s="3">
        <f t="shared" si="1"/>
        <v>133.23471400394476</v>
      </c>
      <c r="K46" s="3">
        <f t="shared" si="1"/>
        <v>134.93150684931507</v>
      </c>
      <c r="L46" s="3">
        <f t="shared" si="1"/>
        <v>136.79611650485438</v>
      </c>
    </row>
    <row r="47" spans="1:13" x14ac:dyDescent="0.2">
      <c r="A47" t="s">
        <v>18</v>
      </c>
      <c r="C47">
        <f>C43</f>
        <v>118.6</v>
      </c>
      <c r="D47">
        <f t="shared" ref="D47:L47" si="2">D43</f>
        <v>121.5</v>
      </c>
      <c r="E47">
        <f t="shared" si="2"/>
        <v>124</v>
      </c>
      <c r="F47">
        <f t="shared" si="2"/>
        <v>125.9</v>
      </c>
      <c r="G47">
        <f t="shared" si="2"/>
        <v>127.8</v>
      </c>
      <c r="H47">
        <f t="shared" si="2"/>
        <v>129.5</v>
      </c>
      <c r="I47">
        <f t="shared" si="2"/>
        <v>132.30000000000001</v>
      </c>
      <c r="J47">
        <f t="shared" si="2"/>
        <v>135.1</v>
      </c>
      <c r="K47">
        <f t="shared" si="2"/>
        <v>137.9</v>
      </c>
      <c r="L47">
        <f t="shared" si="2"/>
        <v>140.9</v>
      </c>
    </row>
    <row r="49" spans="1:12" x14ac:dyDescent="0.2">
      <c r="A49" t="s">
        <v>19</v>
      </c>
      <c r="D49" s="9">
        <f>((D46/C46)-1)*100</f>
        <v>-0.33225658402601388</v>
      </c>
      <c r="E49" s="9">
        <f>((E46/D46)-1)*100</f>
        <v>-0.3327382598710904</v>
      </c>
      <c r="F49" s="9">
        <f t="shared" ref="F49:L49" si="3">((F46/E46)-1)*100</f>
        <v>0.71179537308569962</v>
      </c>
      <c r="G49" s="9">
        <f t="shared" si="3"/>
        <v>0.89763342488300424</v>
      </c>
      <c r="H49" s="9">
        <f t="shared" si="3"/>
        <v>0.92488262910797037</v>
      </c>
      <c r="I49" s="9">
        <f t="shared" si="3"/>
        <v>1.8565923850071497</v>
      </c>
      <c r="J49" s="9">
        <f t="shared" si="3"/>
        <v>1.0086304958099479</v>
      </c>
      <c r="K49" s="9">
        <f t="shared" si="3"/>
        <v>1.273536598967806</v>
      </c>
      <c r="L49" s="9">
        <f t="shared" si="3"/>
        <v>1.3818934502981772</v>
      </c>
    </row>
    <row r="50" spans="1:12" x14ac:dyDescent="0.2">
      <c r="A50" t="s">
        <v>20</v>
      </c>
      <c r="D50" s="9">
        <f>((D47/C47)-1)*100</f>
        <v>2.4451939291737057</v>
      </c>
      <c r="E50" s="9">
        <f t="shared" ref="E50:L50" si="4">((E47/D47)-1)*100</f>
        <v>2.0576131687242816</v>
      </c>
      <c r="F50" s="9">
        <f t="shared" si="4"/>
        <v>1.5322580645161343</v>
      </c>
      <c r="G50" s="9">
        <f t="shared" si="4"/>
        <v>1.5091342335186608</v>
      </c>
      <c r="H50" s="9">
        <f t="shared" si="4"/>
        <v>1.3302034428795073</v>
      </c>
      <c r="I50" s="9">
        <f t="shared" si="4"/>
        <v>2.1621621621621623</v>
      </c>
      <c r="J50" s="9">
        <f t="shared" si="4"/>
        <v>2.1164021164020941</v>
      </c>
      <c r="K50" s="9">
        <f t="shared" si="4"/>
        <v>2.0725388601036343</v>
      </c>
      <c r="L50" s="9">
        <f t="shared" si="4"/>
        <v>2.1754894851341522</v>
      </c>
    </row>
    <row r="51" spans="1:12" x14ac:dyDescent="0.2">
      <c r="A51" t="s">
        <v>21</v>
      </c>
      <c r="C51" s="9">
        <f>(C45/B45-1)*100</f>
        <v>2.3026315789473673</v>
      </c>
      <c r="D51" s="9">
        <f t="shared" ref="D51:L51" si="5">(D45/C45-1)*100</f>
        <v>2.7867095391211238</v>
      </c>
      <c r="E51" s="9">
        <f t="shared" si="5"/>
        <v>2.3983315954118734</v>
      </c>
      <c r="F51" s="9">
        <f t="shared" si="5"/>
        <v>0.81466395112015366</v>
      </c>
      <c r="G51" s="9">
        <f t="shared" si="5"/>
        <v>0.60606060606060996</v>
      </c>
      <c r="H51" s="9">
        <f t="shared" si="5"/>
        <v>0.40160642570281624</v>
      </c>
      <c r="I51" s="9">
        <f t="shared" si="5"/>
        <v>0.29999999999998916</v>
      </c>
      <c r="J51" s="9">
        <f t="shared" si="5"/>
        <v>1.0967098703888345</v>
      </c>
      <c r="K51" s="9">
        <f t="shared" si="5"/>
        <v>0.78895463510848529</v>
      </c>
      <c r="L51" s="9">
        <f t="shared" si="5"/>
        <v>0.78277886497064575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2020-11-03T07:16:44Z</dcterms:created>
  <dcterms:modified xsi:type="dcterms:W3CDTF">2020-11-17T09:10:14Z</dcterms:modified>
</cp:coreProperties>
</file>