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13_ncr:1_{01AAE608-3664-F641-A221-7D9A37CD6A11}" xr6:coauthVersionLast="45" xr6:coauthVersionMax="45" xr10:uidLastSave="{00000000-0000-0000-0000-000000000000}"/>
  <bookViews>
    <workbookView xWindow="3360" yWindow="720" windowWidth="14400" windowHeight="9660" xr2:uid="{00000000-000D-0000-FFFF-FFFF00000000}"/>
  </bookViews>
  <sheets>
    <sheet name="Data" sheetId="1" r:id="rId1"/>
    <sheet name="1. Absolut ændring" sheetId="2" r:id="rId2"/>
    <sheet name="2. Gns. absolut ændring" sheetId="3" r:id="rId3"/>
    <sheet name="3. %-vis ændring" sheetId="4" r:id="rId4"/>
    <sheet name="4. Gns. %-vis ændring" sheetId="5" r:id="rId5"/>
    <sheet name="5. Annualiseret vækst" sheetId="6" r:id="rId6"/>
    <sheet name="6. Over-underhæng" sheetId="7" r:id="rId7"/>
    <sheet name="7. Andele" sheetId="8" r:id="rId8"/>
    <sheet name="8. Ændring %-point" sheetId="9" r:id="rId9"/>
    <sheet name="9. Indeks" sheetId="10" r:id="rId10"/>
    <sheet name="10. Implicit prisindeks" sheetId="11" r:id="rId11"/>
    <sheet name="11. Real beregning" sheetId="12" r:id="rId12"/>
    <sheet name="12. Vækstbidrag" sheetId="13" r:id="rId13"/>
    <sheet name="13. Vækstbidrag (kædede)" sheetId="14" r:id="rId14"/>
    <sheet name="14. Arb.kraft produktivitet" sheetId="15" r:id="rId15"/>
    <sheet name="15. timeproduktivitet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A3" i="14"/>
  <c r="A3" i="13"/>
  <c r="A4" i="12"/>
  <c r="A3" i="12"/>
  <c r="A3" i="11"/>
  <c r="A3" i="5" l="1"/>
  <c r="A3" i="4"/>
  <c r="A3" i="3"/>
  <c r="B3" i="10"/>
  <c r="A3" i="10"/>
  <c r="A3" i="9"/>
  <c r="A3" i="8"/>
  <c r="A3" i="7"/>
  <c r="A4" i="6"/>
  <c r="A3" i="6"/>
  <c r="G34" i="1"/>
  <c r="A3" i="2"/>
</calcChain>
</file>

<file path=xl/sharedStrings.xml><?xml version="1.0" encoding="utf-8"?>
<sst xmlns="http://schemas.openxmlformats.org/spreadsheetml/2006/main" count="79" uniqueCount="66">
  <si>
    <t>Enhed</t>
  </si>
  <si>
    <t>2013 (år n)</t>
  </si>
  <si>
    <t>Brutto National Produktet (BNP), løbende priser</t>
  </si>
  <si>
    <t>Mia.kr.</t>
  </si>
  <si>
    <t>Beskæftigede, Ialt</t>
  </si>
  <si>
    <t>Tusinde pers</t>
  </si>
  <si>
    <t>Beskæftigede, Industrien</t>
  </si>
  <si>
    <t>Timer, Industrien</t>
  </si>
  <si>
    <t>Mio.timer</t>
  </si>
  <si>
    <t>Beskæftigede, Industrien, Ultimo (Konstrueret tal)</t>
  </si>
  <si>
    <t>BNP, kædede værdier, Kvartalstal, sæsonkorrigeret</t>
  </si>
  <si>
    <t>Gns. Disponibel familieindkomst i alt, Nominel</t>
  </si>
  <si>
    <t>Tusinde kroner</t>
  </si>
  <si>
    <t>Indekstal</t>
  </si>
  <si>
    <t>Tal til øvelsesberegninger:</t>
  </si>
  <si>
    <t>Absolut ændring</t>
  </si>
  <si>
    <t>Gennemsnitlig absolut ændring</t>
  </si>
  <si>
    <t>Pct.-vis ændring</t>
  </si>
  <si>
    <t>Gennemsnitlig pct.-vis ændring</t>
  </si>
  <si>
    <t>Annualiseret vækst</t>
  </si>
  <si>
    <t>Ændring procenttal (Procent point)</t>
  </si>
  <si>
    <t>Simple indeks</t>
  </si>
  <si>
    <t>Real beregning</t>
  </si>
  <si>
    <t>Vækstbidrag</t>
  </si>
  <si>
    <t>Vækstbidrag (kædede værdier)</t>
  </si>
  <si>
    <t>Over/underhæng (procentvis)</t>
  </si>
  <si>
    <t>Andele (løbende priser)</t>
  </si>
  <si>
    <t>Implicit prisindeks (vækst)</t>
  </si>
  <si>
    <t>Produktivitet, Gns. Årlig vækst, (beskæft.), (faste priser)</t>
  </si>
  <si>
    <t>Produktivitet , Gns.årlig vækst, (timer), (faste priser)</t>
  </si>
  <si>
    <t>15 centrale beregninger</t>
  </si>
  <si>
    <t>Kilde</t>
  </si>
  <si>
    <t>1980 (år 0)</t>
  </si>
  <si>
    <t>ST NAN1</t>
  </si>
  <si>
    <t>Brutto National Produktet (BNP), faste 2010 p, kædede værdier</t>
  </si>
  <si>
    <t>Privat forbrug (Cp), løbende priser*</t>
  </si>
  <si>
    <t>Privat forbrug (Cp), faste 2010 priser, kædede værdier*</t>
  </si>
  <si>
    <t>* Privat forbrug er = P.31 Husholdningernes forbrugsudgifter + P.31 Forbrugsudgifter i non-profit institutioner rettet mod husholdninger</t>
  </si>
  <si>
    <t>ST NABP10</t>
  </si>
  <si>
    <t>ST NABB19</t>
  </si>
  <si>
    <t>Brutto Værdi Tilvækst (BVT), Industrien, faste 2010 p, kædede</t>
  </si>
  <si>
    <t>NA</t>
  </si>
  <si>
    <t xml:space="preserve">3.kvt. 13: </t>
  </si>
  <si>
    <t>4. kvt. 13:</t>
  </si>
  <si>
    <t>ST NKHO2</t>
  </si>
  <si>
    <t>ST INDKF132</t>
  </si>
  <si>
    <t>Forbrugerprisindekset (2000=100)</t>
  </si>
  <si>
    <t>ST PRIS61</t>
  </si>
  <si>
    <t>1. Hvad er den absolutte vækst i BNP (løbende priser) fra 1980 til 2013?</t>
  </si>
  <si>
    <t>3. Hvad er den relative (procentvise) vækst i BNP (faste priser) fra 1980 til 2013?</t>
  </si>
  <si>
    <t>2. Hvad er den gennemsnitlige årlige absolutte vækst i BNP (løbende priser) fra 1980 til 2013?</t>
  </si>
  <si>
    <t>4. Hvad er den gennemsnitlige årlige relative (procentvise) vækst i BNP (faste priser) fra 1980 til 2013?</t>
  </si>
  <si>
    <t>5. Hvad er den annualiserede vækst for BNP i 4. kvartal 2013?</t>
  </si>
  <si>
    <t>6. Hvad er over/underhænget for beskæftigelsen i Industrien ultimo 2013?</t>
  </si>
  <si>
    <t>7. Hvad er det private forbrugs andel af BNP (forbrugskvoten) i 2013?</t>
  </si>
  <si>
    <t>8. Hvad er ændringen (i procent point) i det private forbrugs andel af BNP fra 1980 til 2013?</t>
  </si>
  <si>
    <t>9. Hvad er indekset for BNP i faste priser, kædede værdier fra 1980 til 2013 (1980=100)?</t>
  </si>
  <si>
    <t>10. Hvad er udviklingen i det implicitte prisindeks for BNP fra 1980 til 2013?</t>
  </si>
  <si>
    <t>11. Hvad er den reale vækst i den gennemsnitlige disponible familieindkomst i alt fra 2011 til 2013?</t>
  </si>
  <si>
    <t>12. Hvad er vækstbidraget fra beskæftigelsen i Industrien i alt til den samlede beskæftigelse fra 1980 til 2013?</t>
  </si>
  <si>
    <t>13. Hvad er vækstbidraget fra det private forbrug til BNP (kædede værdier) fra 1980 til 2013?</t>
  </si>
  <si>
    <t>14. Hvad er den gennemsnitlige årlige vækstrate i arbejdskraftsproduktiviteten fra 1980 til 2013 for industrien?</t>
  </si>
  <si>
    <t>15. Hvad er den gennemsnitlige årlige vækstrate i timeproduktiviteten fra 1980 til 2013 for industrien?</t>
  </si>
  <si>
    <t>Brug data fra fanebladet DATA</t>
  </si>
  <si>
    <t>procent</t>
  </si>
  <si>
    <t>procent pro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</si>
</sst>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D2DB9"/>
        <bgColor indexed="64"/>
      </patternFill>
    </fill>
    <fill>
      <patternFill patternType="solid">
        <fgColor rgb="FFCDCDE6"/>
        <bgColor indexed="64"/>
      </patternFill>
    </fill>
    <fill>
      <patternFill patternType="solid">
        <fgColor rgb="FFE8E8F3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6" fillId="0" borderId="0" xfId="0" applyFont="1"/>
    <xf numFmtId="0" fontId="5" fillId="4" borderId="4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left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left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0" fontId="7" fillId="5" borderId="6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right" vertical="center" wrapText="1"/>
    </xf>
    <xf numFmtId="165" fontId="4" fillId="0" borderId="3" xfId="1" applyNumberFormat="1" applyFont="1" applyBorder="1" applyAlignment="1">
      <alignment horizontal="right" vertical="center" wrapText="1"/>
    </xf>
    <xf numFmtId="3" fontId="4" fillId="0" borderId="3" xfId="1" applyNumberFormat="1" applyFont="1" applyBorder="1" applyAlignment="1">
      <alignment horizontal="right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3" fontId="3" fillId="0" borderId="3" xfId="1" applyNumberFormat="1" applyFont="1" applyBorder="1" applyAlignment="1">
      <alignment horizontal="right" vertical="center" wrapText="1"/>
    </xf>
    <xf numFmtId="165" fontId="4" fillId="0" borderId="0" xfId="0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7" zoomScale="70" zoomScaleNormal="70" workbookViewId="0">
      <selection activeCell="B18" sqref="B18"/>
    </sheetView>
  </sheetViews>
  <sheetFormatPr baseColWidth="10" defaultColWidth="20" defaultRowHeight="14" x14ac:dyDescent="0.2"/>
  <cols>
    <col min="1" max="1" width="3.5" style="2" customWidth="1"/>
    <col min="2" max="2" width="75.5" style="2" customWidth="1"/>
    <col min="3" max="3" width="14.5" style="2" customWidth="1"/>
    <col min="4" max="4" width="9.5" style="2" customWidth="1"/>
    <col min="5" max="5" width="11.83203125" style="2" customWidth="1"/>
    <col min="6" max="6" width="11.1640625" style="2" bestFit="1" customWidth="1"/>
    <col min="7" max="7" width="12.83203125" style="2" customWidth="1"/>
    <col min="8" max="8" width="14.5" style="2" customWidth="1"/>
    <col min="9" max="9" width="10.6640625" style="2" customWidth="1"/>
    <col min="10" max="16384" width="20" style="2"/>
  </cols>
  <sheetData>
    <row r="1" spans="1:4" ht="17" thickBot="1" x14ac:dyDescent="0.25">
      <c r="A1" s="9" t="s">
        <v>30</v>
      </c>
    </row>
    <row r="2" spans="1:4" ht="16" thickBot="1" x14ac:dyDescent="0.25">
      <c r="A2" s="10">
        <v>1</v>
      </c>
      <c r="B2" s="11" t="s">
        <v>15</v>
      </c>
    </row>
    <row r="3" spans="1:4" ht="17" thickTop="1" thickBot="1" x14ac:dyDescent="0.25">
      <c r="A3" s="12">
        <v>2</v>
      </c>
      <c r="B3" s="13" t="s">
        <v>16</v>
      </c>
    </row>
    <row r="4" spans="1:4" ht="16" thickBot="1" x14ac:dyDescent="0.25">
      <c r="A4" s="14">
        <v>3</v>
      </c>
      <c r="B4" s="11" t="s">
        <v>17</v>
      </c>
    </row>
    <row r="5" spans="1:4" ht="16" thickBot="1" x14ac:dyDescent="0.25">
      <c r="A5" s="14">
        <v>4</v>
      </c>
      <c r="B5" s="15" t="s">
        <v>18</v>
      </c>
    </row>
    <row r="6" spans="1:4" ht="16" thickBot="1" x14ac:dyDescent="0.25">
      <c r="A6" s="14">
        <v>5</v>
      </c>
      <c r="B6" s="11" t="s">
        <v>19</v>
      </c>
    </row>
    <row r="7" spans="1:4" ht="16" thickBot="1" x14ac:dyDescent="0.25">
      <c r="A7" s="14">
        <v>6</v>
      </c>
      <c r="B7" s="15" t="s">
        <v>25</v>
      </c>
    </row>
    <row r="8" spans="1:4" ht="16" thickBot="1" x14ac:dyDescent="0.25">
      <c r="A8" s="14">
        <v>7</v>
      </c>
      <c r="B8" s="11" t="s">
        <v>26</v>
      </c>
    </row>
    <row r="9" spans="1:4" ht="16" thickBot="1" x14ac:dyDescent="0.25">
      <c r="A9" s="14">
        <v>8</v>
      </c>
      <c r="B9" s="15" t="s">
        <v>20</v>
      </c>
    </row>
    <row r="10" spans="1:4" ht="16" thickBot="1" x14ac:dyDescent="0.25">
      <c r="A10" s="14">
        <v>9</v>
      </c>
      <c r="B10" s="11" t="s">
        <v>21</v>
      </c>
    </row>
    <row r="11" spans="1:4" ht="16" thickBot="1" x14ac:dyDescent="0.25">
      <c r="A11" s="14">
        <v>10</v>
      </c>
      <c r="B11" s="15" t="s">
        <v>27</v>
      </c>
    </row>
    <row r="12" spans="1:4" ht="16" thickBot="1" x14ac:dyDescent="0.25">
      <c r="A12" s="14">
        <v>11</v>
      </c>
      <c r="B12" s="11" t="s">
        <v>22</v>
      </c>
    </row>
    <row r="13" spans="1:4" ht="16" thickBot="1" x14ac:dyDescent="0.25">
      <c r="A13" s="14">
        <v>12</v>
      </c>
      <c r="B13" s="15" t="s">
        <v>23</v>
      </c>
    </row>
    <row r="14" spans="1:4" ht="16" thickBot="1" x14ac:dyDescent="0.25">
      <c r="A14" s="14">
        <v>13</v>
      </c>
      <c r="B14" s="11" t="s">
        <v>24</v>
      </c>
    </row>
    <row r="15" spans="1:4" ht="16" thickBot="1" x14ac:dyDescent="0.25">
      <c r="A15" s="14">
        <v>14</v>
      </c>
      <c r="B15" s="15" t="s">
        <v>28</v>
      </c>
      <c r="C15" s="2">
        <f>(((G23/G25)/(E23/E25))^(1/33)-1)*100</f>
        <v>2.7199860657983077</v>
      </c>
      <c r="D15" s="2" t="s">
        <v>65</v>
      </c>
    </row>
    <row r="16" spans="1:4" ht="16" thickBot="1" x14ac:dyDescent="0.25">
      <c r="A16" s="14">
        <v>15</v>
      </c>
      <c r="B16" s="11" t="s">
        <v>29</v>
      </c>
      <c r="C16" s="2">
        <f>(((G23/G26)*(E23/E26))^(1/33)-1)*100</f>
        <v>-6.7454253147585348</v>
      </c>
      <c r="D16" s="2" t="s">
        <v>65</v>
      </c>
    </row>
    <row r="17" spans="2:8" ht="15" thickBot="1" x14ac:dyDescent="0.25"/>
    <row r="18" spans="2:8" ht="16" thickBot="1" x14ac:dyDescent="0.25">
      <c r="B18" s="3" t="s">
        <v>14</v>
      </c>
      <c r="C18" s="3" t="s">
        <v>0</v>
      </c>
      <c r="D18" s="3"/>
      <c r="E18" s="16" t="s">
        <v>32</v>
      </c>
      <c r="F18" s="16"/>
      <c r="G18" s="16" t="s">
        <v>1</v>
      </c>
      <c r="H18" s="17" t="s">
        <v>31</v>
      </c>
    </row>
    <row r="19" spans="2:8" ht="16" thickBot="1" x14ac:dyDescent="0.25">
      <c r="B19" s="4" t="s">
        <v>2</v>
      </c>
      <c r="C19" s="5" t="s">
        <v>3</v>
      </c>
      <c r="D19" s="5"/>
      <c r="E19" s="18">
        <v>400.9</v>
      </c>
      <c r="F19" s="18"/>
      <c r="G19" s="18">
        <v>1886.4</v>
      </c>
      <c r="H19" s="6" t="s">
        <v>33</v>
      </c>
    </row>
    <row r="20" spans="2:8" ht="16" thickBot="1" x14ac:dyDescent="0.25">
      <c r="B20" s="4" t="s">
        <v>34</v>
      </c>
      <c r="C20" s="5" t="s">
        <v>3</v>
      </c>
      <c r="D20" s="5"/>
      <c r="E20" s="19">
        <v>1049</v>
      </c>
      <c r="F20" s="19"/>
      <c r="G20" s="19">
        <v>1798.7</v>
      </c>
      <c r="H20" s="6" t="s">
        <v>33</v>
      </c>
    </row>
    <row r="21" spans="2:8" ht="16" thickBot="1" x14ac:dyDescent="0.25">
      <c r="B21" s="4" t="s">
        <v>35</v>
      </c>
      <c r="C21" s="5" t="s">
        <v>3</v>
      </c>
      <c r="D21" s="5"/>
      <c r="E21" s="18">
        <v>216.7</v>
      </c>
      <c r="F21" s="18"/>
      <c r="G21" s="18">
        <v>920.40000000000009</v>
      </c>
      <c r="H21" s="6" t="s">
        <v>33</v>
      </c>
    </row>
    <row r="22" spans="2:8" ht="16" thickBot="1" x14ac:dyDescent="0.25">
      <c r="B22" s="4" t="s">
        <v>36</v>
      </c>
      <c r="C22" s="5" t="s">
        <v>3</v>
      </c>
      <c r="D22" s="5"/>
      <c r="E22" s="18">
        <v>538.6</v>
      </c>
      <c r="F22" s="18"/>
      <c r="G22" s="18">
        <v>867.3</v>
      </c>
      <c r="H22" s="6" t="s">
        <v>33</v>
      </c>
    </row>
    <row r="23" spans="2:8" ht="16" thickBot="1" x14ac:dyDescent="0.25">
      <c r="B23" s="4" t="s">
        <v>40</v>
      </c>
      <c r="C23" s="5" t="s">
        <v>3</v>
      </c>
      <c r="D23" s="5"/>
      <c r="E23" s="19">
        <v>147.30000000000001</v>
      </c>
      <c r="F23" s="19"/>
      <c r="G23" s="19">
        <v>223.3</v>
      </c>
      <c r="H23" s="6" t="s">
        <v>38</v>
      </c>
    </row>
    <row r="24" spans="2:8" ht="16" thickBot="1" x14ac:dyDescent="0.25">
      <c r="B24" s="4" t="s">
        <v>4</v>
      </c>
      <c r="C24" s="5" t="s">
        <v>5</v>
      </c>
      <c r="D24" s="5"/>
      <c r="E24" s="20">
        <v>2502</v>
      </c>
      <c r="F24" s="20"/>
      <c r="G24" s="20">
        <v>2748</v>
      </c>
      <c r="H24" s="21" t="s">
        <v>39</v>
      </c>
    </row>
    <row r="25" spans="2:8" ht="16" thickBot="1" x14ac:dyDescent="0.25">
      <c r="B25" s="4" t="s">
        <v>6</v>
      </c>
      <c r="C25" s="5" t="s">
        <v>5</v>
      </c>
      <c r="D25" s="5"/>
      <c r="E25" s="20">
        <v>451</v>
      </c>
      <c r="F25" s="20"/>
      <c r="G25" s="20">
        <v>282</v>
      </c>
      <c r="H25" s="21" t="s">
        <v>39</v>
      </c>
    </row>
    <row r="26" spans="2:8" ht="16" thickBot="1" x14ac:dyDescent="0.25">
      <c r="B26" s="4" t="s">
        <v>7</v>
      </c>
      <c r="C26" s="5" t="s">
        <v>8</v>
      </c>
      <c r="D26" s="5"/>
      <c r="E26" s="20">
        <v>744</v>
      </c>
      <c r="F26" s="20"/>
      <c r="G26" s="20">
        <v>443</v>
      </c>
      <c r="H26" s="21" t="s">
        <v>39</v>
      </c>
    </row>
    <row r="27" spans="2:8" ht="16" thickBot="1" x14ac:dyDescent="0.25">
      <c r="B27" s="4" t="s">
        <v>9</v>
      </c>
      <c r="C27" s="5" t="s">
        <v>5</v>
      </c>
      <c r="D27" s="5"/>
      <c r="E27" s="8"/>
      <c r="F27" s="8"/>
      <c r="G27" s="7">
        <v>272</v>
      </c>
      <c r="H27" s="22" t="s">
        <v>41</v>
      </c>
    </row>
    <row r="28" spans="2:8" ht="16" thickBot="1" x14ac:dyDescent="0.25">
      <c r="B28" s="4" t="s">
        <v>10</v>
      </c>
      <c r="C28" s="5" t="s">
        <v>3</v>
      </c>
      <c r="D28" s="7" t="s">
        <v>42</v>
      </c>
      <c r="E28" s="20">
        <v>450</v>
      </c>
      <c r="F28" s="20" t="s">
        <v>43</v>
      </c>
      <c r="G28" s="23">
        <v>451</v>
      </c>
      <c r="H28" s="6" t="s">
        <v>44</v>
      </c>
    </row>
    <row r="29" spans="2:8" ht="16" thickBot="1" x14ac:dyDescent="0.25">
      <c r="B29" s="4" t="s">
        <v>11</v>
      </c>
      <c r="C29" s="5" t="s">
        <v>12</v>
      </c>
      <c r="D29" s="7">
        <v>2011</v>
      </c>
      <c r="E29" s="19">
        <v>322.3</v>
      </c>
      <c r="F29" s="7">
        <v>2013</v>
      </c>
      <c r="G29" s="19">
        <v>338.3</v>
      </c>
      <c r="H29" s="6" t="s">
        <v>45</v>
      </c>
    </row>
    <row r="30" spans="2:8" ht="16" thickBot="1" x14ac:dyDescent="0.25">
      <c r="B30" s="4" t="s">
        <v>46</v>
      </c>
      <c r="C30" s="5" t="s">
        <v>13</v>
      </c>
      <c r="D30" s="7">
        <v>2011</v>
      </c>
      <c r="E30" s="7">
        <v>125.8</v>
      </c>
      <c r="F30" s="7">
        <v>2013</v>
      </c>
      <c r="G30" s="7">
        <v>129.9</v>
      </c>
      <c r="H30" s="6" t="s">
        <v>47</v>
      </c>
    </row>
    <row r="31" spans="2:8" x14ac:dyDescent="0.2">
      <c r="B31" s="2" t="s">
        <v>37</v>
      </c>
    </row>
    <row r="34" spans="7:7" x14ac:dyDescent="0.2">
      <c r="G34" s="24">
        <f>G19-E19</f>
        <v>1485.5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2" x14ac:dyDescent="0.2">
      <c r="A1" s="1" t="s">
        <v>56</v>
      </c>
    </row>
    <row r="3" spans="1:2" x14ac:dyDescent="0.2">
      <c r="A3">
        <f>(Data!E20/Data!E20)*100</f>
        <v>100</v>
      </c>
      <c r="B3">
        <f>(Data!G20/Data!E20)*100</f>
        <v>171.46806482364155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57</v>
      </c>
    </row>
    <row r="3" spans="1:1" x14ac:dyDescent="0.2">
      <c r="A3">
        <f>((Data!G19/Data!E19)/(Data!G20/Data!E20)-1)*100</f>
        <v>174.41919438421502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58</v>
      </c>
    </row>
    <row r="3" spans="1:2" x14ac:dyDescent="0.2">
      <c r="A3">
        <f>((Data!G29/Data!E29)/(Data!G30/Data!E30)-1)*100</f>
        <v>1.6513573891656641</v>
      </c>
      <c r="B3" t="s">
        <v>64</v>
      </c>
    </row>
    <row r="4" spans="1:2" x14ac:dyDescent="0.2">
      <c r="A4">
        <f>(1+(Data!G29/Data!E29))/(1+(Data!G30/Data!E30))</f>
        <v>1.0083891796970128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59</v>
      </c>
    </row>
    <row r="3" spans="1:1" x14ac:dyDescent="0.2">
      <c r="A3">
        <f>((Data!G25-Data!E25)/Data!E24)*100</f>
        <v>-6.754596322941647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3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1" x14ac:dyDescent="0.2">
      <c r="A1" s="1" t="s">
        <v>60</v>
      </c>
    </row>
    <row r="3" spans="1:1" x14ac:dyDescent="0.2">
      <c r="A3" s="25">
        <f>((Data!G22-Data!E22)/Data!E22)*(Data!E21/Data!E19)</f>
        <v>0.32988017028525762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3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1" x14ac:dyDescent="0.2">
      <c r="A1" s="1" t="s">
        <v>62</v>
      </c>
    </row>
    <row r="3" spans="1:1" x14ac:dyDescent="0.2">
      <c r="A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48</v>
      </c>
    </row>
    <row r="3" spans="1:1" x14ac:dyDescent="0.2">
      <c r="A3">
        <f>Data!G19-Data!E19</f>
        <v>1485.5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s="1" t="s">
        <v>50</v>
      </c>
    </row>
    <row r="3" spans="1:1" x14ac:dyDescent="0.2">
      <c r="A3">
        <f>(Data!G19-Data!E19)/(2013-1980)</f>
        <v>45.015151515151516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s="1" t="s">
        <v>49</v>
      </c>
    </row>
    <row r="3" spans="1:1" x14ac:dyDescent="0.2">
      <c r="A3">
        <f>(Data!G20/Data!E20-1)*100</f>
        <v>71.468064823641569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s="1" t="s">
        <v>51</v>
      </c>
    </row>
    <row r="3" spans="1:1" x14ac:dyDescent="0.2">
      <c r="A3">
        <f>((Data!G20/Data!E20)^(1/33)-1)*100</f>
        <v>1.6474438965461857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52</v>
      </c>
    </row>
    <row r="3" spans="1:1" x14ac:dyDescent="0.2">
      <c r="A3">
        <f>Data!G28/Data!E28</f>
        <v>1.0022222222222221</v>
      </c>
    </row>
    <row r="4" spans="1:1" x14ac:dyDescent="0.2">
      <c r="A4">
        <f>(1.002^4-1)*100</f>
        <v>0.80240320159998824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53</v>
      </c>
    </row>
    <row r="3" spans="1:1" x14ac:dyDescent="0.2">
      <c r="A3">
        <f>(Data!G27/Data!G25-1)*100</f>
        <v>-3.546099290780147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1" x14ac:dyDescent="0.2">
      <c r="A1" s="1" t="s">
        <v>54</v>
      </c>
    </row>
    <row r="3" spans="1:1" x14ac:dyDescent="0.2">
      <c r="A3">
        <f>Data!G21/Data!G19*100</f>
        <v>48.791348600508911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55</v>
      </c>
    </row>
    <row r="3" spans="1:1" x14ac:dyDescent="0.2">
      <c r="A3">
        <f>((Data!G21/Data!G19)*100)-((Data!E21/Data!E19)*100)</f>
        <v>-5.2620312947268104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1. Absolut ændring</vt:lpstr>
      <vt:lpstr>2. Gns. absolut ændring</vt:lpstr>
      <vt:lpstr>3. %-vis ændring</vt:lpstr>
      <vt:lpstr>4. Gns. %-vis ændring</vt:lpstr>
      <vt:lpstr>5. Annualiseret vækst</vt:lpstr>
      <vt:lpstr>6. Over-underhæng</vt:lpstr>
      <vt:lpstr>7. Andele</vt:lpstr>
      <vt:lpstr>8. Ændring %-point</vt:lpstr>
      <vt:lpstr>9. Indeks</vt:lpstr>
      <vt:lpstr>10. Implicit prisindeks</vt:lpstr>
      <vt:lpstr>11. Real beregning</vt:lpstr>
      <vt:lpstr>12. Vækstbidrag</vt:lpstr>
      <vt:lpstr>13. Vækstbidrag (kædede)</vt:lpstr>
      <vt:lpstr>14. Arb.kraft produktivitet</vt:lpstr>
      <vt:lpstr>15. timeproduktivitet</vt:lpstr>
    </vt:vector>
  </TitlesOfParts>
  <Company>Erhvervsstyrelsen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Lindgaard</dc:creator>
  <cp:lastModifiedBy>Jeppe Vanderhaegen</cp:lastModifiedBy>
  <dcterms:created xsi:type="dcterms:W3CDTF">2015-01-22T13:35:35Z</dcterms:created>
  <dcterms:modified xsi:type="dcterms:W3CDTF">2020-10-06T10:33:17Z</dcterms:modified>
</cp:coreProperties>
</file>