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Eksamen/"/>
    </mc:Choice>
  </mc:AlternateContent>
  <xr:revisionPtr revIDLastSave="0" documentId="8_{04276284-3081-A841-A944-D9C315F7BB84}" xr6:coauthVersionLast="47" xr6:coauthVersionMax="47" xr10:uidLastSave="{00000000-0000-0000-0000-000000000000}"/>
  <bookViews>
    <workbookView xWindow="0" yWindow="0" windowWidth="25600" windowHeight="16000" xr2:uid="{C5357BC4-AF75-E441-85D2-26218BE574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2" i="1"/>
  <c r="E3" i="1"/>
  <c r="F3" i="1"/>
  <c r="G3" i="1"/>
  <c r="H3" i="1"/>
  <c r="I3" i="1"/>
  <c r="J3" i="1"/>
  <c r="J7" i="1" s="1"/>
  <c r="D3" i="1"/>
  <c r="H21" i="1"/>
  <c r="I21" i="1"/>
  <c r="J21" i="1" s="1"/>
  <c r="I12" i="1"/>
  <c r="J10" i="1"/>
  <c r="J9" i="1"/>
  <c r="J11" i="1"/>
  <c r="J12" i="1"/>
  <c r="J5" i="1"/>
  <c r="D21" i="1"/>
  <c r="E21" i="1" s="1"/>
  <c r="F21" i="1" s="1"/>
  <c r="G21" i="1" s="1"/>
  <c r="C16" i="1"/>
  <c r="E12" i="1"/>
  <c r="F12" i="1"/>
  <c r="G12" i="1"/>
  <c r="H12" i="1"/>
  <c r="D12" i="1"/>
  <c r="E13" i="1"/>
  <c r="E16" i="1" s="1"/>
  <c r="C13" i="1"/>
  <c r="E11" i="1"/>
  <c r="F11" i="1"/>
  <c r="G11" i="1"/>
  <c r="H11" i="1"/>
  <c r="I11" i="1"/>
  <c r="D11" i="1"/>
  <c r="E10" i="1"/>
  <c r="F10" i="1"/>
  <c r="G10" i="1"/>
  <c r="H10" i="1"/>
  <c r="I10" i="1"/>
  <c r="D10" i="1"/>
  <c r="E9" i="1"/>
  <c r="F9" i="1"/>
  <c r="G9" i="1"/>
  <c r="H9" i="1"/>
  <c r="I9" i="1"/>
  <c r="D9" i="1"/>
  <c r="E8" i="1"/>
  <c r="F8" i="1"/>
  <c r="C8" i="1"/>
  <c r="D7" i="1"/>
  <c r="D8" i="1" s="1"/>
  <c r="E7" i="1"/>
  <c r="F7" i="1"/>
  <c r="F13" i="1" s="1"/>
  <c r="F16" i="1" s="1"/>
  <c r="G7" i="1"/>
  <c r="G8" i="1" s="1"/>
  <c r="H7" i="1"/>
  <c r="H8" i="1" s="1"/>
  <c r="C7" i="1"/>
  <c r="E5" i="1"/>
  <c r="F5" i="1" s="1"/>
  <c r="G5" i="1" s="1"/>
  <c r="H5" i="1" s="1"/>
  <c r="I5" i="1" s="1"/>
  <c r="D5" i="1"/>
  <c r="J8" i="1" l="1"/>
  <c r="J13" i="1" s="1"/>
  <c r="J16" i="1" s="1"/>
  <c r="H13" i="1"/>
  <c r="G13" i="1"/>
  <c r="G16" i="1" s="1"/>
  <c r="D13" i="1"/>
  <c r="H22" i="1" s="1"/>
  <c r="I7" i="1"/>
  <c r="H16" i="1"/>
  <c r="F22" i="1" l="1"/>
  <c r="G22" i="1"/>
  <c r="E22" i="1"/>
  <c r="D16" i="1"/>
  <c r="D22" i="1"/>
  <c r="I8" i="1"/>
  <c r="I13" i="1" s="1"/>
  <c r="J22" i="1" s="1"/>
  <c r="I16" i="1" l="1"/>
  <c r="B17" i="1" s="1"/>
  <c r="I22" i="1"/>
</calcChain>
</file>

<file path=xl/sharedStrings.xml><?xml version="1.0" encoding="utf-8"?>
<sst xmlns="http://schemas.openxmlformats.org/spreadsheetml/2006/main" count="18" uniqueCount="18">
  <si>
    <t>Antal pakker</t>
  </si>
  <si>
    <t>Indtægter</t>
  </si>
  <si>
    <t>Refusion</t>
  </si>
  <si>
    <t>Investering</t>
  </si>
  <si>
    <t>Admin.</t>
  </si>
  <si>
    <t>Kurser mm.</t>
  </si>
  <si>
    <t>Markedsføring</t>
  </si>
  <si>
    <t>Løn</t>
  </si>
  <si>
    <t>Løn omk</t>
  </si>
  <si>
    <t>Netto CF</t>
  </si>
  <si>
    <t>Nutidsværdi</t>
  </si>
  <si>
    <t>Diskonteringsrente</t>
  </si>
  <si>
    <t>Kapitalværdi</t>
  </si>
  <si>
    <t>NPV via excel</t>
  </si>
  <si>
    <t>Med domæne</t>
  </si>
  <si>
    <t>Uden domæne</t>
  </si>
  <si>
    <t>Forskel</t>
  </si>
  <si>
    <t>Betalinger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</si>
</sst>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2" fillId="0" borderId="0" xfId="0" applyFont="1"/>
    <xf numFmtId="43" fontId="2" fillId="0" borderId="0" xfId="1" applyFont="1"/>
    <xf numFmtId="9" fontId="0" fillId="0" borderId="0" xfId="0" applyNumberFormat="1"/>
    <xf numFmtId="43" fontId="0" fillId="0" borderId="0" xfId="0" applyNumberFormat="1"/>
    <xf numFmtId="0" fontId="0" fillId="0" borderId="1" xfId="1" applyNumberFormat="1" applyFont="1" applyBorder="1"/>
    <xf numFmtId="0" fontId="0" fillId="0" borderId="2" xfId="1" applyNumberFormat="1" applyFont="1" applyBorder="1"/>
    <xf numFmtId="0" fontId="0" fillId="0" borderId="3" xfId="1" applyNumberFormat="1" applyFont="1" applyBorder="1"/>
    <xf numFmtId="43" fontId="0" fillId="0" borderId="4" xfId="1" applyFont="1" applyBorder="1"/>
    <xf numFmtId="43" fontId="0" fillId="0" borderId="5" xfId="1" applyFont="1" applyBorder="1"/>
    <xf numFmtId="8" fontId="0" fillId="0" borderId="5" xfId="0" applyNumberFormat="1" applyBorder="1"/>
    <xf numFmtId="8" fontId="0" fillId="0" borderId="6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5B33-7D13-A14F-B5F7-5DCC4D3CE6DA}">
  <dimension ref="A1:J26"/>
  <sheetViews>
    <sheetView tabSelected="1" workbookViewId="0">
      <selection activeCell="A27" sqref="A27"/>
    </sheetView>
  </sheetViews>
  <sheetFormatPr baseColWidth="10" defaultRowHeight="16" x14ac:dyDescent="0.2"/>
  <cols>
    <col min="1" max="1" width="16.33203125" customWidth="1"/>
    <col min="2" max="2" width="13" bestFit="1" customWidth="1"/>
    <col min="3" max="3" width="12.1640625" bestFit="1" customWidth="1"/>
    <col min="4" max="4" width="14" bestFit="1" customWidth="1"/>
    <col min="5" max="5" width="13.6640625" customWidth="1"/>
    <col min="6" max="6" width="13.5" customWidth="1"/>
    <col min="7" max="7" width="14" customWidth="1"/>
    <col min="8" max="8" width="13.83203125" customWidth="1"/>
    <col min="9" max="9" width="13.6640625" customWidth="1"/>
    <col min="10" max="10" width="13.83203125" customWidth="1"/>
  </cols>
  <sheetData>
    <row r="1" spans="1:10" x14ac:dyDescent="0.2">
      <c r="A1" t="s">
        <v>7</v>
      </c>
      <c r="B1">
        <v>155.29</v>
      </c>
    </row>
    <row r="2" spans="1:10" x14ac:dyDescent="0.2">
      <c r="A2" t="s">
        <v>11</v>
      </c>
      <c r="B2" s="5">
        <v>0.08</v>
      </c>
    </row>
    <row r="3" spans="1:10" x14ac:dyDescent="0.2">
      <c r="A3" t="s">
        <v>0</v>
      </c>
      <c r="C3">
        <v>0</v>
      </c>
      <c r="D3">
        <f>MIN(35+29*(D5-1),155)</f>
        <v>35</v>
      </c>
      <c r="E3">
        <f t="shared" ref="E3:J3" si="0">MIN(35+29*(E5-1),155)</f>
        <v>64</v>
      </c>
      <c r="F3">
        <f t="shared" si="0"/>
        <v>93</v>
      </c>
      <c r="G3">
        <f t="shared" si="0"/>
        <v>122</v>
      </c>
      <c r="H3">
        <f t="shared" si="0"/>
        <v>151</v>
      </c>
      <c r="I3">
        <f t="shared" si="0"/>
        <v>155</v>
      </c>
      <c r="J3">
        <f t="shared" si="0"/>
        <v>155</v>
      </c>
    </row>
    <row r="5" spans="1:10" x14ac:dyDescent="0.2">
      <c r="C5" s="1">
        <v>0</v>
      </c>
      <c r="D5" s="2">
        <f>C5+1</f>
        <v>1</v>
      </c>
      <c r="E5" s="2">
        <f t="shared" ref="E5:J5" si="1">D5+1</f>
        <v>2</v>
      </c>
      <c r="F5" s="2">
        <f t="shared" si="1"/>
        <v>3</v>
      </c>
      <c r="G5" s="2">
        <f t="shared" si="1"/>
        <v>4</v>
      </c>
      <c r="H5" s="2">
        <f t="shared" si="1"/>
        <v>5</v>
      </c>
      <c r="I5" s="2">
        <f t="shared" si="1"/>
        <v>6</v>
      </c>
      <c r="J5" s="2">
        <f t="shared" si="1"/>
        <v>7</v>
      </c>
    </row>
    <row r="6" spans="1:10" x14ac:dyDescent="0.2">
      <c r="A6" t="s">
        <v>3</v>
      </c>
      <c r="C6" s="1">
        <v>-800000</v>
      </c>
    </row>
    <row r="7" spans="1:10" x14ac:dyDescent="0.2">
      <c r="A7" t="s">
        <v>1</v>
      </c>
      <c r="C7" s="1">
        <f>C3*40000</f>
        <v>0</v>
      </c>
      <c r="D7" s="1">
        <f>D3*40000</f>
        <v>1400000</v>
      </c>
      <c r="E7" s="1">
        <f>E3*40000</f>
        <v>2560000</v>
      </c>
      <c r="F7" s="1">
        <f>F3*40000</f>
        <v>3720000</v>
      </c>
      <c r="G7" s="1">
        <f>G3*40000</f>
        <v>4880000</v>
      </c>
      <c r="H7" s="1">
        <f>H3*40000</f>
        <v>6040000</v>
      </c>
      <c r="I7" s="1">
        <f>I3*40000</f>
        <v>6200000</v>
      </c>
      <c r="J7" s="1">
        <f>J3*40000</f>
        <v>6200000</v>
      </c>
    </row>
    <row r="8" spans="1:10" x14ac:dyDescent="0.2">
      <c r="A8" t="s">
        <v>2</v>
      </c>
      <c r="C8" s="1">
        <f>C7*0.4</f>
        <v>0</v>
      </c>
      <c r="D8" s="1">
        <f>-D7*0.4</f>
        <v>-560000</v>
      </c>
      <c r="E8" s="1">
        <f t="shared" ref="E8:J8" si="2">-E7*0.4</f>
        <v>-1024000</v>
      </c>
      <c r="F8" s="1">
        <f t="shared" si="2"/>
        <v>-1488000</v>
      </c>
      <c r="G8" s="1">
        <f t="shared" si="2"/>
        <v>-1952000</v>
      </c>
      <c r="H8" s="1">
        <f t="shared" si="2"/>
        <v>-2416000</v>
      </c>
      <c r="I8" s="1">
        <f t="shared" si="2"/>
        <v>-2480000</v>
      </c>
      <c r="J8" s="1">
        <f t="shared" si="2"/>
        <v>-2480000</v>
      </c>
    </row>
    <row r="9" spans="1:10" x14ac:dyDescent="0.2">
      <c r="A9" t="s">
        <v>4</v>
      </c>
      <c r="C9" s="1"/>
      <c r="D9" s="1">
        <f>-18000*12</f>
        <v>-216000</v>
      </c>
      <c r="E9" s="1">
        <f t="shared" ref="E9:J9" si="3">-18000*12</f>
        <v>-216000</v>
      </c>
      <c r="F9" s="1">
        <f t="shared" si="3"/>
        <v>-216000</v>
      </c>
      <c r="G9" s="1">
        <f t="shared" si="3"/>
        <v>-216000</v>
      </c>
      <c r="H9" s="1">
        <f t="shared" si="3"/>
        <v>-216000</v>
      </c>
      <c r="I9" s="1">
        <f t="shared" si="3"/>
        <v>-216000</v>
      </c>
      <c r="J9" s="1">
        <f t="shared" si="3"/>
        <v>-216000</v>
      </c>
    </row>
    <row r="10" spans="1:10" x14ac:dyDescent="0.2">
      <c r="A10" t="s">
        <v>5</v>
      </c>
      <c r="C10" s="1"/>
      <c r="D10" s="1">
        <f>-250000</f>
        <v>-250000</v>
      </c>
      <c r="E10" s="1">
        <f t="shared" ref="E10:J10" si="4">-250000</f>
        <v>-250000</v>
      </c>
      <c r="F10" s="1">
        <f t="shared" si="4"/>
        <v>-250000</v>
      </c>
      <c r="G10" s="1">
        <f t="shared" si="4"/>
        <v>-250000</v>
      </c>
      <c r="H10" s="1">
        <f t="shared" si="4"/>
        <v>-250000</v>
      </c>
      <c r="I10" s="1">
        <f t="shared" si="4"/>
        <v>-250000</v>
      </c>
      <c r="J10" s="1">
        <f>-250000</f>
        <v>-250000</v>
      </c>
    </row>
    <row r="11" spans="1:10" x14ac:dyDescent="0.2">
      <c r="A11" t="s">
        <v>6</v>
      </c>
      <c r="C11" s="1"/>
      <c r="D11" s="1">
        <f>-1200000+100000*(D5-1)</f>
        <v>-1200000</v>
      </c>
      <c r="E11" s="1">
        <f t="shared" ref="E11:I11" si="5">-1200000+100000*(E5-1)</f>
        <v>-1100000</v>
      </c>
      <c r="F11" s="1">
        <f t="shared" si="5"/>
        <v>-1000000</v>
      </c>
      <c r="G11" s="1">
        <f t="shared" si="5"/>
        <v>-900000</v>
      </c>
      <c r="H11" s="1">
        <f t="shared" si="5"/>
        <v>-800000</v>
      </c>
      <c r="I11" s="1">
        <f t="shared" si="5"/>
        <v>-700000</v>
      </c>
      <c r="J11" s="1">
        <f t="shared" ref="J11" si="6">-1200000+100000*(J5-1)</f>
        <v>-600000</v>
      </c>
    </row>
    <row r="12" spans="1:10" x14ac:dyDescent="0.2">
      <c r="A12" t="s">
        <v>8</v>
      </c>
      <c r="C12" s="1"/>
      <c r="D12" s="1">
        <f>-D3*$B$1*40</f>
        <v>-217406</v>
      </c>
      <c r="E12" s="1">
        <f t="shared" ref="E12:I12" si="7">-E3*$B$1*40</f>
        <v>-397542.39999999997</v>
      </c>
      <c r="F12" s="1">
        <f t="shared" si="7"/>
        <v>-577678.79999999993</v>
      </c>
      <c r="G12" s="1">
        <f t="shared" si="7"/>
        <v>-757815.2</v>
      </c>
      <c r="H12" s="1">
        <f t="shared" si="7"/>
        <v>-937951.59999999986</v>
      </c>
      <c r="I12" s="1">
        <f t="shared" si="7"/>
        <v>-962797.99999999988</v>
      </c>
      <c r="J12" s="1">
        <f t="shared" ref="J12" si="8">-J3*$B$1*40</f>
        <v>-962797.99999999988</v>
      </c>
    </row>
    <row r="13" spans="1:10" x14ac:dyDescent="0.2">
      <c r="A13" s="3" t="s">
        <v>9</v>
      </c>
      <c r="B13" s="3"/>
      <c r="C13" s="4">
        <f>SUM(C6:C12)</f>
        <v>-800000</v>
      </c>
      <c r="D13" s="4">
        <f t="shared" ref="D13:J13" si="9">SUM(D6:D12)</f>
        <v>-1043406</v>
      </c>
      <c r="E13" s="4">
        <f t="shared" si="9"/>
        <v>-427542.39999999997</v>
      </c>
      <c r="F13" s="4">
        <f t="shared" si="9"/>
        <v>188321.20000000007</v>
      </c>
      <c r="G13" s="4">
        <f t="shared" si="9"/>
        <v>804184.8</v>
      </c>
      <c r="H13" s="4">
        <f t="shared" si="9"/>
        <v>1420048.4000000001</v>
      </c>
      <c r="I13" s="4">
        <f t="shared" si="9"/>
        <v>1591202</v>
      </c>
      <c r="J13" s="4">
        <f t="shared" si="9"/>
        <v>1691202</v>
      </c>
    </row>
    <row r="14" spans="1:10" x14ac:dyDescent="0.2">
      <c r="C14" s="1"/>
      <c r="D14" s="1"/>
      <c r="E14" s="1"/>
      <c r="F14" s="1"/>
      <c r="G14" s="1"/>
      <c r="H14" s="1"/>
      <c r="I14" s="1"/>
    </row>
    <row r="15" spans="1:10" x14ac:dyDescent="0.2">
      <c r="C15" s="1"/>
      <c r="D15" s="1"/>
      <c r="E15" s="1"/>
      <c r="F15" s="1"/>
      <c r="G15" s="1"/>
      <c r="H15" s="1"/>
      <c r="I15" s="1"/>
    </row>
    <row r="16" spans="1:10" x14ac:dyDescent="0.2">
      <c r="A16" t="s">
        <v>10</v>
      </c>
      <c r="C16" s="1">
        <f>C13/(1+$B$2)^C5</f>
        <v>-800000</v>
      </c>
      <c r="D16" s="1">
        <f>D13/(1+$B$2)^D5</f>
        <v>-966116.66666666663</v>
      </c>
      <c r="E16" s="1">
        <f>E13/(1+$B$2)^E5</f>
        <v>-366548.6968449931</v>
      </c>
      <c r="F16" s="1">
        <f t="shared" ref="D16:J16" si="10">F13/(1+$B$2)^F5</f>
        <v>149495.44022760761</v>
      </c>
      <c r="G16" s="1">
        <f t="shared" si="10"/>
        <v>591099.83516514522</v>
      </c>
      <c r="H16" s="1">
        <f t="shared" si="10"/>
        <v>966461.08001466584</v>
      </c>
      <c r="I16" s="1">
        <f t="shared" si="10"/>
        <v>1002727.1706356497</v>
      </c>
      <c r="J16" s="1">
        <f t="shared" si="10"/>
        <v>986800.12344811123</v>
      </c>
    </row>
    <row r="17" spans="1:10" x14ac:dyDescent="0.2">
      <c r="A17" t="s">
        <v>12</v>
      </c>
      <c r="B17" s="6">
        <f>SUM(C16:I16)</f>
        <v>577118.16253140895</v>
      </c>
      <c r="C17" s="1"/>
      <c r="D17" s="1"/>
      <c r="E17" s="1"/>
      <c r="F17" s="1"/>
      <c r="G17" s="1"/>
      <c r="H17" s="1"/>
      <c r="I17" s="1"/>
    </row>
    <row r="18" spans="1:10" x14ac:dyDescent="0.2">
      <c r="A18" t="s">
        <v>13</v>
      </c>
      <c r="B18" s="6">
        <f>NPV(B2,D13:I13)+C13</f>
        <v>577118.16253140871</v>
      </c>
      <c r="C18" s="1"/>
      <c r="D18" s="1"/>
      <c r="E18" s="1"/>
      <c r="F18" s="1"/>
      <c r="G18" s="1"/>
      <c r="H18" s="1"/>
      <c r="I18" s="1"/>
    </row>
    <row r="19" spans="1:10" x14ac:dyDescent="0.2">
      <c r="C19" s="1"/>
      <c r="D19" s="1"/>
      <c r="E19" s="1"/>
      <c r="F19" s="1"/>
      <c r="G19" s="1"/>
      <c r="H19" s="1"/>
      <c r="I19" s="1"/>
    </row>
    <row r="20" spans="1:10" ht="17" thickBot="1" x14ac:dyDescent="0.25">
      <c r="A20" s="6" t="s">
        <v>14</v>
      </c>
      <c r="B20" s="6">
        <v>1002849.0043509284</v>
      </c>
      <c r="C20" s="1"/>
      <c r="D20" s="1"/>
      <c r="E20" s="1"/>
      <c r="F20" s="1"/>
      <c r="G20" s="1"/>
      <c r="H20" s="1"/>
      <c r="I20" s="1"/>
    </row>
    <row r="21" spans="1:10" x14ac:dyDescent="0.2">
      <c r="A21" t="s">
        <v>15</v>
      </c>
      <c r="B21" s="1">
        <v>577118.16253140871</v>
      </c>
      <c r="D21" s="7">
        <f>C21+1</f>
        <v>1</v>
      </c>
      <c r="E21" s="8">
        <f t="shared" ref="E21:J21" si="11">D21+1</f>
        <v>2</v>
      </c>
      <c r="F21" s="8">
        <f t="shared" si="11"/>
        <v>3</v>
      </c>
      <c r="G21" s="8">
        <f t="shared" si="11"/>
        <v>4</v>
      </c>
      <c r="H21" s="8">
        <f t="shared" si="11"/>
        <v>5</v>
      </c>
      <c r="I21" s="8">
        <f t="shared" si="11"/>
        <v>6</v>
      </c>
      <c r="J21" s="9">
        <f t="shared" si="11"/>
        <v>7</v>
      </c>
    </row>
    <row r="22" spans="1:10" ht="17" thickBot="1" x14ac:dyDescent="0.25">
      <c r="A22" t="s">
        <v>16</v>
      </c>
      <c r="B22" s="6">
        <f>B20-B21</f>
        <v>425730.84181951964</v>
      </c>
      <c r="D22" s="10">
        <f>NPV(B2,D13)+C13</f>
        <v>-1766116.6666666665</v>
      </c>
      <c r="E22" s="11">
        <f>NPV(B2,D13:E13)+C13</f>
        <v>-2132665.3635116597</v>
      </c>
      <c r="F22" s="11">
        <f>NPV(B2,D13:F13)+C13</f>
        <v>-1983169.9232840522</v>
      </c>
      <c r="G22" s="11">
        <f>NPV(B2,D13:G13)+C13</f>
        <v>-1392070.0881189071</v>
      </c>
      <c r="H22" s="12">
        <f>NPV(B2,D13:H13)+C13</f>
        <v>-425609.00810424122</v>
      </c>
      <c r="I22" s="12">
        <f>NPV(B2,D13:I13)+C13</f>
        <v>577118.16253140871</v>
      </c>
      <c r="J22" s="13">
        <f>NPV(C2,D13:J13)+C13</f>
        <v>3424010</v>
      </c>
    </row>
    <row r="25" spans="1:10" x14ac:dyDescent="0.2">
      <c r="A25" s="3">
        <v>2.6</v>
      </c>
      <c r="B25" t="s">
        <v>17</v>
      </c>
    </row>
    <row r="26" spans="1:10" x14ac:dyDescent="0.2">
      <c r="B26" s="1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2021-05-28T19:21:00Z</dcterms:created>
  <dcterms:modified xsi:type="dcterms:W3CDTF">2021-05-29T14:03:44Z</dcterms:modified>
</cp:coreProperties>
</file>