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showInkAnnotation="0" autoCompressPictures="0"/>
  <mc:AlternateContent xmlns:mc="http://schemas.openxmlformats.org/markup-compatibility/2006">
    <mc:Choice Requires="x15">
      <x15ac:absPath xmlns:x15ac="http://schemas.microsoft.com/office/spreadsheetml/2010/11/ac" url="/Users/Japee/Downloads/"/>
    </mc:Choice>
  </mc:AlternateContent>
  <xr:revisionPtr revIDLastSave="0" documentId="13_ncr:1_{97C2F94C-EBFE-6D4F-BA43-5087A89F2EA8}" xr6:coauthVersionLast="46" xr6:coauthVersionMax="46" xr10:uidLastSave="{00000000-0000-0000-0000-000000000000}"/>
  <bookViews>
    <workbookView xWindow="0" yWindow="0" windowWidth="25600" windowHeight="16000" tabRatio="614" activeTab="1" xr2:uid="{00000000-000D-0000-FFFF-FFFF00000000}"/>
  </bookViews>
  <sheets>
    <sheet name="Forside" sheetId="12" r:id="rId1"/>
    <sheet name="F1" sheetId="20" r:id="rId2"/>
    <sheet name="F2" sheetId="21" r:id="rId3"/>
    <sheet name="F3" sheetId="22" r:id="rId4"/>
    <sheet name="F4" sheetId="23" r:id="rId5"/>
    <sheet name="F5" sheetId="26" r:id="rId6"/>
    <sheet name="F6" sheetId="14" r:id="rId7"/>
    <sheet name="F7" sheetId="24" r:id="rId8"/>
    <sheet name="F8" sheetId="25" r:id="rId9"/>
    <sheet name="F9" sheetId="17" r:id="rId10"/>
    <sheet name="F10" sheetId="18" r:id="rId11"/>
    <sheet name="F11" sheetId="19" r:id="rId12"/>
    <sheet name="F12" sheetId="1" r:id="rId13"/>
    <sheet name="F13" sheetId="2" r:id="rId14"/>
    <sheet name="F14" sheetId="3" r:id="rId15"/>
    <sheet name="F15" sheetId="4" r:id="rId16"/>
    <sheet name="F16" sheetId="5" r:id="rId17"/>
    <sheet name="F17" sheetId="6" r:id="rId18"/>
    <sheet name="F18" sheetId="7" r:id="rId19"/>
    <sheet name="F19" sheetId="8" r:id="rId20"/>
    <sheet name="F20" sheetId="9" r:id="rId21"/>
    <sheet name="F21" sheetId="10" r:id="rId22"/>
    <sheet name="F22" sheetId="11" r:id="rId23"/>
  </sheets>
  <definedNames>
    <definedName name="solver_adj" localSheetId="11" hidden="1">'F11'!$G$37:$G$45</definedName>
    <definedName name="solver_adj" localSheetId="7" hidden="1">'F7'!$E$39</definedName>
    <definedName name="solver_cvg" localSheetId="11" hidden="1">0.0001</definedName>
    <definedName name="solver_cvg" localSheetId="7" hidden="1">0.0001</definedName>
    <definedName name="solver_drv" localSheetId="11" hidden="1">1</definedName>
    <definedName name="solver_drv" localSheetId="7" hidden="1">1</definedName>
    <definedName name="solver_eng" localSheetId="11" hidden="1">1</definedName>
    <definedName name="solver_eng" localSheetId="7" hidden="1">1</definedName>
    <definedName name="solver_est" localSheetId="11" hidden="1">1</definedName>
    <definedName name="solver_est" localSheetId="7" hidden="1">1</definedName>
    <definedName name="solver_itr" localSheetId="11" hidden="1">2147483647</definedName>
    <definedName name="solver_itr" localSheetId="7" hidden="1">2147483647</definedName>
    <definedName name="solver_lhs1" localSheetId="11" hidden="1">'F11'!#REF!</definedName>
    <definedName name="solver_lhs1" localSheetId="7" hidden="1">'F7'!#REF!</definedName>
    <definedName name="solver_lhs2" localSheetId="7" hidden="1">'F7'!#REF!</definedName>
    <definedName name="solver_lin" localSheetId="7" hidden="1">2</definedName>
    <definedName name="solver_mip" localSheetId="11" hidden="1">2147483647</definedName>
    <definedName name="solver_mip" localSheetId="7" hidden="1">2147483647</definedName>
    <definedName name="solver_mni" localSheetId="11" hidden="1">30</definedName>
    <definedName name="solver_mni" localSheetId="7" hidden="1">30</definedName>
    <definedName name="solver_mrt" localSheetId="11" hidden="1">0.075</definedName>
    <definedName name="solver_mrt" localSheetId="7" hidden="1">0.075</definedName>
    <definedName name="solver_msl" localSheetId="11" hidden="1">2</definedName>
    <definedName name="solver_msl" localSheetId="7" hidden="1">2</definedName>
    <definedName name="solver_neg" localSheetId="11" hidden="1">1</definedName>
    <definedName name="solver_neg" localSheetId="7" hidden="1">1</definedName>
    <definedName name="solver_nod" localSheetId="11" hidden="1">2147483647</definedName>
    <definedName name="solver_nod" localSheetId="7" hidden="1">2147483647</definedName>
    <definedName name="solver_num" localSheetId="11" hidden="1">1</definedName>
    <definedName name="solver_num" localSheetId="7" hidden="1">0</definedName>
    <definedName name="solver_nwt" localSheetId="11" hidden="1">1</definedName>
    <definedName name="solver_nwt" localSheetId="7" hidden="1">1</definedName>
    <definedName name="solver_opt" localSheetId="11" hidden="1">'F11'!#REF!</definedName>
    <definedName name="solver_opt" localSheetId="7" hidden="1">'F7'!$E$42</definedName>
    <definedName name="solver_pre" localSheetId="11" hidden="1">0.000001</definedName>
    <definedName name="solver_pre" localSheetId="7" hidden="1">0.000001</definedName>
    <definedName name="solver_rbv" localSheetId="11" hidden="1">1</definedName>
    <definedName name="solver_rbv" localSheetId="7" hidden="1">1</definedName>
    <definedName name="solver_rel1" localSheetId="11" hidden="1">2</definedName>
    <definedName name="solver_rel1" localSheetId="7" hidden="1">2</definedName>
    <definedName name="solver_rel2" localSheetId="7" hidden="1">2</definedName>
    <definedName name="solver_rhs1" localSheetId="11" hidden="1">0.12</definedName>
    <definedName name="solver_rhs1" localSheetId="7" hidden="1">1</definedName>
    <definedName name="solver_rhs2" localSheetId="7" hidden="1">1</definedName>
    <definedName name="solver_rlx" localSheetId="11" hidden="1">2</definedName>
    <definedName name="solver_rlx" localSheetId="7" hidden="1">2</definedName>
    <definedName name="solver_rsd" localSheetId="11" hidden="1">0</definedName>
    <definedName name="solver_rsd" localSheetId="7" hidden="1">0</definedName>
    <definedName name="solver_scl" localSheetId="11" hidden="1">1</definedName>
    <definedName name="solver_scl" localSheetId="7" hidden="1">1</definedName>
    <definedName name="solver_sho" localSheetId="11" hidden="1">2</definedName>
    <definedName name="solver_sho" localSheetId="7" hidden="1">2</definedName>
    <definedName name="solver_ssz" localSheetId="11" hidden="1">100</definedName>
    <definedName name="solver_ssz" localSheetId="7" hidden="1">100</definedName>
    <definedName name="solver_tim" localSheetId="11" hidden="1">2147483647</definedName>
    <definedName name="solver_tim" localSheetId="7" hidden="1">2147483647</definedName>
    <definedName name="solver_tol" localSheetId="11" hidden="1">0.01</definedName>
    <definedName name="solver_tol" localSheetId="7" hidden="1">0.01</definedName>
    <definedName name="solver_typ" localSheetId="11" hidden="1">2</definedName>
    <definedName name="solver_typ" localSheetId="7" hidden="1">3</definedName>
    <definedName name="solver_val" localSheetId="11" hidden="1">0</definedName>
    <definedName name="solver_val" localSheetId="7" hidden="1">0.2</definedName>
    <definedName name="solver_ver" localSheetId="11" hidden="1">3</definedName>
    <definedName name="solver_ver" localSheetId="7"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20" l="1"/>
  <c r="C23" i="20"/>
  <c r="C24" i="20"/>
  <c r="C25" i="20"/>
  <c r="D25" i="20" s="1"/>
  <c r="C26" i="20"/>
  <c r="C27" i="20"/>
  <c r="C28" i="20"/>
  <c r="C29" i="20"/>
  <c r="C30" i="20"/>
  <c r="C21" i="20"/>
  <c r="E27" i="20"/>
  <c r="P30" i="20"/>
  <c r="E30" i="20"/>
  <c r="D22" i="20"/>
  <c r="D23" i="20"/>
  <c r="D24" i="20"/>
  <c r="D26" i="20"/>
  <c r="E28" i="20"/>
  <c r="K16" i="21"/>
  <c r="K17" i="21"/>
  <c r="K18" i="21"/>
  <c r="K19" i="21"/>
  <c r="K20" i="21"/>
  <c r="K21" i="21"/>
  <c r="K22" i="21"/>
  <c r="K23" i="21"/>
  <c r="K24" i="21"/>
  <c r="K25" i="21"/>
  <c r="K26" i="21"/>
  <c r="K27" i="21"/>
  <c r="K28" i="21"/>
  <c r="K29" i="21"/>
  <c r="K30" i="21"/>
  <c r="K31" i="21"/>
  <c r="K32" i="21"/>
  <c r="K33" i="21"/>
  <c r="K34" i="21"/>
  <c r="K15" i="21"/>
  <c r="I15" i="21"/>
  <c r="J16" i="21"/>
  <c r="J17" i="21"/>
  <c r="J18" i="21"/>
  <c r="J19" i="21"/>
  <c r="J20" i="21"/>
  <c r="J21" i="21"/>
  <c r="J22" i="21"/>
  <c r="J23" i="21"/>
  <c r="J24" i="21"/>
  <c r="J25" i="21"/>
  <c r="J26" i="21"/>
  <c r="J27" i="21"/>
  <c r="J28" i="21"/>
  <c r="J29" i="21"/>
  <c r="J30" i="21"/>
  <c r="J31" i="21"/>
  <c r="J32" i="21"/>
  <c r="J33" i="21"/>
  <c r="J34" i="21"/>
  <c r="J15" i="21"/>
  <c r="H14" i="21"/>
  <c r="C16" i="21"/>
  <c r="D16" i="21"/>
  <c r="C17" i="21"/>
  <c r="D17" i="21"/>
  <c r="C18" i="21"/>
  <c r="D18" i="21"/>
  <c r="C19" i="21"/>
  <c r="D19" i="21"/>
  <c r="C20" i="21"/>
  <c r="D20" i="21"/>
  <c r="C21" i="21"/>
  <c r="D21" i="21"/>
  <c r="C22" i="21"/>
  <c r="D22" i="21"/>
  <c r="C23" i="21"/>
  <c r="D23" i="21"/>
  <c r="C24" i="21"/>
  <c r="D24" i="21"/>
  <c r="C25" i="21"/>
  <c r="D25" i="21"/>
  <c r="C26" i="21"/>
  <c r="D26" i="21"/>
  <c r="C27" i="21"/>
  <c r="D27" i="21"/>
  <c r="C28" i="21"/>
  <c r="D28" i="21"/>
  <c r="C29" i="21"/>
  <c r="D29" i="21"/>
  <c r="C30" i="21"/>
  <c r="D30" i="21"/>
  <c r="C31" i="21"/>
  <c r="D31" i="21"/>
  <c r="C32" i="21"/>
  <c r="D32" i="21"/>
  <c r="C33" i="21"/>
  <c r="D33" i="21"/>
  <c r="C34" i="21"/>
  <c r="D34" i="21"/>
  <c r="C15" i="21"/>
  <c r="D15" i="21" s="1"/>
  <c r="B16" i="21"/>
  <c r="B17" i="21"/>
  <c r="B18" i="21" s="1"/>
  <c r="B19" i="21" s="1"/>
  <c r="B20" i="21" s="1"/>
  <c r="B21" i="21" s="1"/>
  <c r="B22" i="21" s="1"/>
  <c r="B23" i="21" s="1"/>
  <c r="B24" i="21" s="1"/>
  <c r="B25" i="21" s="1"/>
  <c r="B26" i="21" s="1"/>
  <c r="B27" i="21" s="1"/>
  <c r="B28" i="21" s="1"/>
  <c r="B29" i="21" s="1"/>
  <c r="B30" i="21" s="1"/>
  <c r="B31" i="21" s="1"/>
  <c r="B32" i="21" s="1"/>
  <c r="B33" i="21" s="1"/>
  <c r="B34" i="21" s="1"/>
  <c r="B15" i="21"/>
  <c r="E16" i="21"/>
  <c r="E17" i="21"/>
  <c r="E18" i="21"/>
  <c r="E19" i="21"/>
  <c r="E20" i="21"/>
  <c r="E21" i="21"/>
  <c r="E22" i="21"/>
  <c r="E23" i="21"/>
  <c r="E24" i="21"/>
  <c r="E25" i="21"/>
  <c r="E26" i="21"/>
  <c r="E27" i="21"/>
  <c r="E28" i="21"/>
  <c r="E29" i="21"/>
  <c r="E30" i="21"/>
  <c r="E31" i="21"/>
  <c r="E32" i="21"/>
  <c r="E33" i="21"/>
  <c r="E34" i="21"/>
  <c r="E15" i="21"/>
  <c r="B14" i="21"/>
  <c r="Q30" i="20"/>
  <c r="Q22" i="20"/>
  <c r="Q23" i="20"/>
  <c r="Q24" i="20"/>
  <c r="Q25" i="20"/>
  <c r="Q26" i="20"/>
  <c r="Q27" i="20"/>
  <c r="Q28" i="20"/>
  <c r="Q29" i="20"/>
  <c r="Q21" i="20"/>
  <c r="O22" i="20"/>
  <c r="O23" i="20"/>
  <c r="O24" i="20"/>
  <c r="O25" i="20"/>
  <c r="O26" i="20"/>
  <c r="O27" i="20"/>
  <c r="O28" i="20"/>
  <c r="O29" i="20"/>
  <c r="O30" i="20"/>
  <c r="N23" i="20"/>
  <c r="N24" i="20" s="1"/>
  <c r="N25" i="20" s="1"/>
  <c r="N26" i="20" s="1"/>
  <c r="N27" i="20" s="1"/>
  <c r="N28" i="20" s="1"/>
  <c r="N29" i="20" s="1"/>
  <c r="N22" i="20"/>
  <c r="N21" i="20"/>
  <c r="O21" i="20"/>
  <c r="K22" i="20"/>
  <c r="I22" i="20"/>
  <c r="H22" i="20"/>
  <c r="H21" i="20"/>
  <c r="K21" i="20"/>
  <c r="I21" i="20"/>
  <c r="J22" i="20"/>
  <c r="J23" i="20"/>
  <c r="J24" i="20"/>
  <c r="J25" i="20"/>
  <c r="J26" i="20"/>
  <c r="J27" i="20"/>
  <c r="J28" i="20"/>
  <c r="J29" i="20"/>
  <c r="J30" i="20"/>
  <c r="J21" i="20"/>
  <c r="E21" i="20"/>
  <c r="E24" i="20"/>
  <c r="B21" i="20"/>
  <c r="D21" i="20"/>
  <c r="E22" i="20"/>
  <c r="E23" i="20"/>
  <c r="E25" i="20"/>
  <c r="E26" i="20"/>
  <c r="E29" i="20"/>
  <c r="N20" i="20"/>
  <c r="H20" i="20"/>
  <c r="B20" i="20"/>
  <c r="E41" i="24"/>
  <c r="D41" i="24"/>
  <c r="C41" i="24"/>
  <c r="B41" i="24"/>
  <c r="I23" i="20" l="1"/>
  <c r="K23" i="20" s="1"/>
  <c r="H23" i="20" s="1"/>
  <c r="B22" i="20"/>
  <c r="C19" i="17"/>
  <c r="C28" i="17"/>
  <c r="C18" i="17"/>
  <c r="C27" i="17"/>
  <c r="C17" i="17"/>
  <c r="C26" i="17"/>
  <c r="C16" i="17"/>
  <c r="C25" i="17"/>
  <c r="C15" i="17"/>
  <c r="C24" i="17"/>
  <c r="F19" i="17"/>
  <c r="F18" i="17"/>
  <c r="F17" i="17"/>
  <c r="F16" i="17"/>
  <c r="F15" i="17"/>
  <c r="D13" i="8"/>
  <c r="B13" i="8"/>
  <c r="A67" i="5"/>
  <c r="I24" i="20" l="1"/>
  <c r="K24" i="20" s="1"/>
  <c r="H24" i="20" s="1"/>
  <c r="B23" i="20"/>
  <c r="I25" i="20" l="1"/>
  <c r="K25" i="20" s="1"/>
  <c r="H25" i="20" s="1"/>
  <c r="B24" i="20"/>
  <c r="I26" i="20" l="1"/>
  <c r="K26" i="20" s="1"/>
  <c r="H26" i="20" s="1"/>
  <c r="B25" i="20"/>
  <c r="I27" i="20" l="1"/>
  <c r="K27" i="20" s="1"/>
  <c r="H27" i="20" s="1"/>
  <c r="B26" i="20"/>
  <c r="I28" i="20" l="1"/>
  <c r="K28" i="20" s="1"/>
  <c r="H28" i="20" s="1"/>
  <c r="B27" i="20"/>
  <c r="D27" i="20" s="1"/>
  <c r="I29" i="20" l="1"/>
  <c r="K29" i="20" s="1"/>
  <c r="H29" i="20" s="1"/>
  <c r="B28" i="20"/>
  <c r="D28" i="20" s="1"/>
  <c r="I30" i="20" l="1"/>
  <c r="K30" i="20" s="1"/>
  <c r="H30" i="20" s="1"/>
  <c r="B29" i="20"/>
  <c r="D29" i="20" s="1"/>
  <c r="B30" i="20" l="1"/>
  <c r="D30" i="20" s="1"/>
</calcChain>
</file>

<file path=xl/sharedStrings.xml><?xml version="1.0" encoding="utf-8"?>
<sst xmlns="http://schemas.openxmlformats.org/spreadsheetml/2006/main" count="936" uniqueCount="527">
  <si>
    <t>F12 KAPITALMARKEDSLINJEN</t>
  </si>
  <si>
    <t>Forside</t>
  </si>
  <si>
    <t xml:space="preserve">En investor bestemmer sig for at fordele sin formue mellem et risikofrit aktiv og markedsporteføljen af risikofyldte aktiver. </t>
  </si>
  <si>
    <t>Spørgsmål 1. Beregn forventet afkast og risiko (målt ved standardafvigelsen) under følgende forudsætninger:</t>
  </si>
  <si>
    <t>(a) Hele den investerede formue placeres i det risikofri aktiv</t>
  </si>
  <si>
    <t>(b) 75 procent af formuen placeres i det risikofri aktiv, resten investeres i markedsporteføljen</t>
  </si>
  <si>
    <t>(c) 25 procent af formuen placeres i det risikofri aktiv, resten i markedsporteføljen</t>
  </si>
  <si>
    <t>(d) Hele den investerede formue placeres i markedsporteføljen</t>
  </si>
  <si>
    <t>(e) Der optages lån svarende til 50 pct. af den investerede formue til samme rente som afkastet på det risikofri aktiv (shortselling af det risikofri aktiv). Provenuet fra lånet samt hele den investerede formue placeres i markedsporteføljen.</t>
  </si>
  <si>
    <t>Forudsætning</t>
  </si>
  <si>
    <t>Andel af risikofrit aktiv</t>
  </si>
  <si>
    <t>Andel markedsportefølje</t>
  </si>
  <si>
    <t>Forventet afkast</t>
  </si>
  <si>
    <t>Standardafvigelse</t>
  </si>
  <si>
    <t>a</t>
  </si>
  <si>
    <t>b</t>
  </si>
  <si>
    <t>c</t>
  </si>
  <si>
    <t>d</t>
  </si>
  <si>
    <t>e</t>
  </si>
  <si>
    <t xml:space="preserve">Spørgsmål 3. Antag nu, at standardafvigelsen for markedsporteføljens afkast reduceres til: </t>
  </si>
  <si>
    <t>Hvordan påvirkes udseendet af ovenstående diagram? Og hvad afspejler det om investorens muligheder i afvejningen mellem forventet afkast og risiko? Forklar.</t>
  </si>
  <si>
    <t>F13 BETA</t>
  </si>
  <si>
    <t>Hint: For at beregne variansen på "markedet", så husk at kovariansen mellem to ens variable er lig variansen.</t>
  </si>
  <si>
    <t>Risikofrit afkast =</t>
  </si>
  <si>
    <t>Markedsafkast =</t>
  </si>
  <si>
    <t>Aktie</t>
  </si>
  <si>
    <t>Kovarians med markedet</t>
  </si>
  <si>
    <t>Beta</t>
  </si>
  <si>
    <t>Krævet afkast, Re</t>
  </si>
  <si>
    <t>"Markedet"</t>
  </si>
  <si>
    <t>Danisco</t>
  </si>
  <si>
    <t>DSV</t>
  </si>
  <si>
    <t>Tryg</t>
  </si>
  <si>
    <t>Vestas</t>
  </si>
  <si>
    <t>Novo Nordisk</t>
  </si>
  <si>
    <t>FLSmidth &amp; Co</t>
  </si>
  <si>
    <t>NKT Holding</t>
  </si>
  <si>
    <t>Nordea</t>
  </si>
  <si>
    <t>Danske Bank</t>
  </si>
  <si>
    <t>A.P. Møller-Mærsk</t>
  </si>
  <si>
    <t>Spørgsmål 4: Gruppér aktierne (undtagen markedet) i lav og høj risiko i forhold til markedet. Lav = beta &lt; 1 og høj = beta &gt; 1.</t>
  </si>
  <si>
    <t>Lav risiko, beta &lt; 1</t>
  </si>
  <si>
    <t>Høj risiko, beta &gt; 1</t>
  </si>
  <si>
    <t>Spørgsmål 5: Er der nogle brancher der umiddelbart virker mere risikable end andre brancher?</t>
  </si>
  <si>
    <t>F14 VÆRDIPAPIRMARKEDSLINJEN</t>
  </si>
  <si>
    <t>Beta B&amp;O =</t>
  </si>
  <si>
    <t>Krævet afkast =</t>
  </si>
  <si>
    <t>Risikopræmie =</t>
  </si>
  <si>
    <t>Investorens krav</t>
  </si>
  <si>
    <t>Krav</t>
  </si>
  <si>
    <t>År</t>
  </si>
  <si>
    <t>Aktie A</t>
  </si>
  <si>
    <t>Aktie B</t>
  </si>
  <si>
    <t>Aktie C</t>
  </si>
  <si>
    <t>Markedsindeks</t>
  </si>
  <si>
    <t>Spørgsmål 1: Beregn estimater for forventet afkast, varians og standardafvigelse for hver af de tre aktier A, B og C samt markedsindekset.</t>
  </si>
  <si>
    <t xml:space="preserve">Hvilken af de tre aktier er isoleret set den mindst risikofyldte? </t>
  </si>
  <si>
    <t xml:space="preserve">Hvis en risikoavers investor kun kunne investere i én af disse tre aktier, er det så entydigt, hvilken af dem han/hun burde vælge? </t>
  </si>
  <si>
    <t>Er der én af aktierne, som han/hun i hvert fald ikke burde vælge?</t>
  </si>
  <si>
    <t>Varians</t>
  </si>
  <si>
    <t>Spørgsmål 2: Beregn estimater for kovarianserne mellem afkastet af markedsindekset og afkastet af aktierne i hver af virksomhederne A, B og C.</t>
  </si>
  <si>
    <t>Benyt disse estimater til at estimere værdien af beta for hver af aktierne A, B og C.</t>
  </si>
  <si>
    <t>Kovarians med marked</t>
  </si>
  <si>
    <t>Spørgsmål 3: Antag, at investorerne på markedet har adgang til et risikofrit aktiv, som giver et årligt afkast på 2%.</t>
  </si>
  <si>
    <t>Risikofrit afkast</t>
  </si>
  <si>
    <t>FUN FACT:</t>
    <phoneticPr fontId="0" type="noConversion"/>
  </si>
  <si>
    <t>I Dividend Discount Models antager man at en investor er villig til at betale det for en aktie, som det forventes at indbringe investoren</t>
  </si>
  <si>
    <t>i fremtidige dividender tilbagediskonteret med en passende kalkulationsrente som afspejler risikoen.</t>
  </si>
  <si>
    <t xml:space="preserve">Spørgsmål 1: En investor får tilbudt at modtage 1.000 kr om året i dividende i det uendelige, hvor første betaling falder efter ét år. </t>
  </si>
  <si>
    <t>Hvad er investoren villig til at betale for den mulighed, hvis investorens diskonteringsrate er 11%.</t>
  </si>
  <si>
    <t>Dividende per år</t>
  </si>
  <si>
    <t>Diskonteringsrate</t>
  </si>
  <si>
    <t>Værdi af aktie =</t>
  </si>
  <si>
    <t>Spørgsmål 2: Samme investor får nu tilbudt følgende betalingsstrøm (hvor … indikerer at den fortsætter i det uendelige). Hvor meget er investoren villig til at betale for denne betalingsstrøm?</t>
  </si>
  <si>
    <t>Betalingsstrøm</t>
  </si>
  <si>
    <t>Vækst</t>
  </si>
  <si>
    <t>-</t>
  </si>
  <si>
    <t>Årlig vækst i betalingsstrøm</t>
  </si>
  <si>
    <t>FUN FACT</t>
    <phoneticPr fontId="0" type="noConversion"/>
  </si>
  <si>
    <t>Minoritetsinvestorer har normalt ingen indflydelse på en virksomheds udbetalinger af dividende. Derfor er det rimeligt at antage, at de tager dividendeudbetalingerne</t>
  </si>
  <si>
    <t>for givne, og de beregner derfor (ifølge dividend discount-modellen) prisen for en aktie ud fra en forventning om fremtidige dividendebetalinger, tilbagediskonteret med en diskonteringsrate.</t>
  </si>
  <si>
    <t>Hint: Beregn den årlige vækst og del betalingsstrømmen op i dele for til sidst at summére den.</t>
  </si>
  <si>
    <t>…</t>
    <phoneticPr fontId="0" type="noConversion"/>
  </si>
  <si>
    <t>Årlig vækst i betalingsstrøm fra år 10</t>
  </si>
  <si>
    <t>Værdi af betalingsstrøm i alt</t>
  </si>
  <si>
    <t>F19 BOGFØRT VÆRDI VS. MARKEDSVÆRDI</t>
  </si>
  <si>
    <t>RESULTATOPGØRELSE</t>
    <phoneticPr fontId="0" type="noConversion"/>
  </si>
  <si>
    <t>OMSÆTNING</t>
    <phoneticPr fontId="0" type="noConversion"/>
  </si>
  <si>
    <t>OMKOSTNINGER</t>
  </si>
  <si>
    <t>ÅRETS RESULTAT</t>
  </si>
  <si>
    <t>AKTIVER</t>
    <phoneticPr fontId="0" type="noConversion"/>
  </si>
  <si>
    <t>PASSIVER</t>
    <phoneticPr fontId="0" type="noConversion"/>
  </si>
  <si>
    <t>ANLÆGSAKTIVER</t>
  </si>
  <si>
    <t>EGENKAPITAL</t>
    <phoneticPr fontId="0" type="noConversion"/>
  </si>
  <si>
    <t>OMSÆTNINGSAKTIVER</t>
    <phoneticPr fontId="0" type="noConversion"/>
  </si>
  <si>
    <t>GÆLD</t>
    <phoneticPr fontId="0" type="noConversion"/>
  </si>
  <si>
    <t>AKTIVER I ALT</t>
  </si>
  <si>
    <t>PASSIVER I ALT</t>
  </si>
  <si>
    <t>Dividendeprocent</t>
  </si>
  <si>
    <t>Markedsværdi</t>
  </si>
  <si>
    <t>Spørgsmål 3: Diskutér hvordan bogført værdi og markedsværdi vil påvirkes af følgende begivenheder.</t>
  </si>
  <si>
    <t xml:space="preserve">  a) Den anerkendte direktør forlader virksomheden</t>
  </si>
  <si>
    <t xml:space="preserve">  e) Der lanceres et nyt og mere effektivt produktionsapparat i industrien</t>
  </si>
  <si>
    <t>Virksomheden Beliebers A/S offentliggjorde i februar 2016 sin årsrapport for 2015.</t>
  </si>
  <si>
    <t>Hint: Beregn først antal aktier og derefter markedsværdi</t>
  </si>
  <si>
    <t>Aktiekapital</t>
    <phoneticPr fontId="0" type="noConversion"/>
  </si>
  <si>
    <t>Stykstørrelse på aktier</t>
  </si>
  <si>
    <t>Antal aktier</t>
    <phoneticPr fontId="0" type="noConversion"/>
  </si>
  <si>
    <t>Kursværdi</t>
  </si>
  <si>
    <t>Markedsværdi</t>
    <phoneticPr fontId="0" type="noConversion"/>
  </si>
  <si>
    <t>Aktiekurs</t>
  </si>
  <si>
    <t>Overskud</t>
  </si>
  <si>
    <t>Udbytte</t>
  </si>
  <si>
    <t>Udbytte per aktie</t>
  </si>
  <si>
    <t>Vækst i overskud</t>
  </si>
  <si>
    <t>Krav til forrentning</t>
  </si>
  <si>
    <t>Fundamental værdi =</t>
  </si>
  <si>
    <t>Hint: Målsøgning</t>
  </si>
  <si>
    <t>Betragt nedenstående (fiktive) data for fire store virksomheder:</t>
  </si>
  <si>
    <t>VIRKSOMHED</t>
  </si>
  <si>
    <t>APPLE</t>
    <phoneticPr fontId="0" type="noConversion"/>
  </si>
  <si>
    <t>MICROSOFT</t>
    <phoneticPr fontId="0" type="noConversion"/>
  </si>
  <si>
    <t>HP</t>
    <phoneticPr fontId="0" type="noConversion"/>
  </si>
  <si>
    <t>NOKIA</t>
  </si>
  <si>
    <t>ANTAL AKTIER</t>
  </si>
  <si>
    <t>EPS</t>
  </si>
  <si>
    <t>P/E</t>
  </si>
  <si>
    <t>og hendes forrentningskrav til hver aktie fremgår af nedenstående tabel</t>
  </si>
  <si>
    <t>FORRENTNINGSKRAV</t>
  </si>
  <si>
    <t>UDBYTTE PER AKTIE</t>
  </si>
  <si>
    <t>FUNDAMENTAL VÆRDI</t>
  </si>
  <si>
    <t>NUVÆRENDE AKTIEKURS</t>
  </si>
  <si>
    <t xml:space="preserve">Herunder ses data for det overnormale afkast (AR) for 30 aktier i Dow Jones-indekset i dagene omkring annoncering af det kvartalsvise resultat. </t>
  </si>
  <si>
    <t>Det overnormale afkast er beregnet som det faktiske afkast minus et estimeret "normalt" afkast for den enkelte aktie. (AR)</t>
  </si>
  <si>
    <t>Afkastene er tidsmæssigt skaleret i forhold til tidspunktet for annonceringen, sådan at Event Day = 0 svarer til dagen for annonceringen af resultatet.</t>
  </si>
  <si>
    <t>Annonceringerne er inddelt i tre kategorier: "Good news" (resultat bedre end forventet), "No news" (resultat som forventet) og "Bad news" (resultat værre end forventet).</t>
  </si>
  <si>
    <r>
      <t xml:space="preserve">Alle data er fra Craig MacKinlay, "Event Studies in Economics and Finance", </t>
    </r>
    <r>
      <rPr>
        <i/>
        <sz val="12"/>
        <color theme="1"/>
        <rFont val="Calibri"/>
        <family val="2"/>
        <scheme val="minor"/>
      </rPr>
      <t>Journal of Economic Literature</t>
    </r>
    <r>
      <rPr>
        <sz val="12"/>
        <color theme="1"/>
        <rFont val="Calibri"/>
        <family val="2"/>
        <scheme val="minor"/>
      </rPr>
      <t>, Mar 1997; 35; 1</t>
    </r>
  </si>
  <si>
    <t>Spørgsmål 1. Beregn det kumulerede overnormale afkast (CAR) for hver kategori og hver event day</t>
  </si>
  <si>
    <t>Gode nyheder</t>
  </si>
  <si>
    <t>Ingen nyheder</t>
  </si>
  <si>
    <t>Dårlige nyheder</t>
  </si>
  <si>
    <t>Event Day</t>
  </si>
  <si>
    <t>AR</t>
  </si>
  <si>
    <t>CAR</t>
  </si>
  <si>
    <t>Spørgsmål 2. Illustrer udviklingen i CAR i dagene omkring annonceringen for hver af de tre kategorier i ét diagram</t>
  </si>
  <si>
    <t>Spørgsmål 3. Beskriv og forklar udviklingen i CAR omkring Event Day 0 for hver af de tre kategorier.</t>
  </si>
  <si>
    <t xml:space="preserve">Antag, at afkastet på det risikofrie aktiv er </t>
  </si>
  <si>
    <t xml:space="preserve">Det forventede afkast af markedsporteføljen er </t>
  </si>
  <si>
    <t xml:space="preserve">Standardafvigelsen for markedsporteføljen er </t>
  </si>
  <si>
    <t>Spørgsmål 1: Hvordan beregnes beta for et risikofyldt værdipapir, og hvad udtrykker det?</t>
  </si>
  <si>
    <t>Spørgsmål 2: Hvordan beregnes det krævede afkast for et risikofyldt værdipapir ifølge CAPM?</t>
  </si>
  <si>
    <t>Spørgsmål 3: Beregn betaværdier for nedenstående aktier ud fra de angivne oplysninger i tabellen.</t>
  </si>
  <si>
    <t>Beregn herefter for hver aktie, hvor stort det krævede afkast til aktien er ifølge CAPM.</t>
  </si>
  <si>
    <t>Hint: Hvis du ikke kender den pågældende virksomhed, så gå på nettet og undersøg, hvad de har af aktiviteter</t>
  </si>
  <si>
    <t>Spørgsmål 1: Hvad er værdipapirmarkedslinjen, og hvordan konstrueres den?</t>
  </si>
  <si>
    <t>Spørgsmål 2: På baggrund af nedenstående oplysninger skal du bruge ligningen for værdipapirmarkedslinjen til at  beregne det krævede afkast for Bang &amp; Olufsen (B&amp;O)</t>
  </si>
  <si>
    <t>Spørgsmål 3: Konstruér og plot værdipapirmarkedslinjen  med beta fra 0 til 2. Hvad er det krævede afkast for et værdipapir, som er lige så risikofyldt som markedsporteføljen?</t>
  </si>
  <si>
    <t>Forventet markedsafkast =</t>
  </si>
  <si>
    <t xml:space="preserve">Spørgsmål 2: Antag, at en investor ved hjælp af regnskabsanalyse og egne beregninger stiller nedenstående krav til aktiernes forventede afkast. </t>
  </si>
  <si>
    <t>Vurdér på baggrund heraf, om hun stiller højere eller lavere krav til aktiernes forventede afkast, end hvad CAPM forudsiger</t>
  </si>
  <si>
    <t>Spørgsmål 3: Hvad kan være årsagen til, at investoren er kommet frem til nogle andre krav til de forventede afkast?</t>
  </si>
  <si>
    <t>Nedenfor er vist årlige afkast (målt ved TR) af aktie A, B og C samt markedsindekset.</t>
  </si>
  <si>
    <t xml:space="preserve">Kommentér kort figurens udseende. </t>
  </si>
  <si>
    <t>Spørgsmål 4: Hvordan passer dine svar i spørgsmål 3 med de estimater, du fandt i spørgsmål 1?</t>
  </si>
  <si>
    <t>Illustrér i én figur med beta ud ad x-aksen og forventet afkast ud ad y-aksen:</t>
  </si>
  <si>
    <t>I figuren skal du plotte to serier (XY-plots). Som x-værdier skal du i begge serier bruge aktiernes betaværdier. Som y-værdier skal du bruge</t>
  </si>
  <si>
    <t>Forventet afkast ifølge CAPM</t>
  </si>
  <si>
    <t>Set i lyset af i dine svar i spørgsmål 2, hvad burde de forventede afkast for aktierne A, B og C så være ifølge CAPM?</t>
  </si>
  <si>
    <t>i) estimatet for de faktiske forventede afkast fundet i spørgsmål 1.</t>
  </si>
  <si>
    <t>ii) de forventede afkast forudsagt af CAPM, som du fandt i spørgsmål 3</t>
  </si>
  <si>
    <t>Empirisk estimat for forventet afkast</t>
  </si>
  <si>
    <t>Spørgsmål 1: En investor overvejer at investere i en aktie og forventer et udbytte per aktie som angivet herunder. Hvad er investoren villig til at betale for denne betalingsstrøm?</t>
  </si>
  <si>
    <t>Årlig vækst i dividender</t>
  </si>
  <si>
    <t>Dividende i år 1</t>
  </si>
  <si>
    <t>En virksomhed har nedenstående balance og resultatopgørelse ved udgangen af år nul:</t>
  </si>
  <si>
    <t>Spørgsmål 1: Find virksomhedens bogførte værdi ved udgangen af år nul</t>
  </si>
  <si>
    <t xml:space="preserve">Hint: Antag, at dividendebetalingerne i år 1 udgør en bestemt andel (angivet ved dividendeprocenten) af året resultat i år nul. </t>
  </si>
  <si>
    <t>Beregn under denne antagelse dividendebetalingen i år 1, og brug herefter DDM-formlen med vækst</t>
  </si>
  <si>
    <t xml:space="preserve">  b) Aktivernes bogførte værdi stiger med 5 mio. DKK pga. nye revisionstekniske regler for god regnskabspraksis </t>
  </si>
  <si>
    <t xml:space="preserve">  c) Virksomheden får et erstatningskrav på 2 mio. DKK, som den betaler inden udgangen af år nul</t>
  </si>
  <si>
    <t xml:space="preserve">  d) EU overvejer at liberalisere handlen, så der vil komme mere konkurrence fra andre lande</t>
  </si>
  <si>
    <t>Virksomheden bekendtgjorde, at den ville følge sin fastlagte udbyttepolitik med at udbetale 30% af overskuddet og henlægge</t>
  </si>
  <si>
    <t>I henhold til regnskabet havde den en aktiekapital på 100 mio. DKK fordelt på aktier à 100 kr stykket. Den havde et overskud på 178 mio. kr.</t>
  </si>
  <si>
    <t>Analytikeren har endvidere et forrentningskrav på 12%. På denne baggrund konkluderer han, at han ikke vil inkludere aktien i sin portefølje.</t>
  </si>
  <si>
    <t>(antag, at udbytte bliver udbetalt året efter det pågældende regnskabsår. Dvs. at fx udbytter baseret på resultatet for 2015 udbetales ved udgangen af 2016).</t>
  </si>
  <si>
    <t>Spørgsmål 3: Hvilke årsager kan der være til, at analytikeren ikke nåede frem til samme værdi som markedet?</t>
  </si>
  <si>
    <t>Spørgsmål 4: Hvilket forrentningskrav har markedet til Beliebers aktie, forudsat at de har samme forventninger til væksten i resultatet som analytikeren?</t>
  </si>
  <si>
    <t>Spørgsmål 2. Forklar, hvorfor investoren kan tænkes at have forskellige forrentningskrav til virksomhederne. Hvilken rolle spiller virksomhedernes betaværdier i denne sammenhæng?</t>
  </si>
  <si>
    <t xml:space="preserve">Drejebog i erhvervsøkonomi - Finansiering </t>
  </si>
  <si>
    <t>Lån og obligationer</t>
  </si>
  <si>
    <t>Afkast, risiko og porteføljer</t>
  </si>
  <si>
    <t>Kapitalmarkedsteori, CAPM</t>
  </si>
  <si>
    <t>Fundamental analyse og efficiente markeder</t>
  </si>
  <si>
    <t>F5 BEREGNING AF AFKAST</t>
  </si>
  <si>
    <t>Aritmetisk gennemsnit</t>
  </si>
  <si>
    <t>Geometrisk gennemsnit</t>
  </si>
  <si>
    <t>Nedenfor er en oversigt over en akties kursudvikling samt udbyttebetalinger over en årrække.</t>
  </si>
  <si>
    <t>1. Beregn aktiens årlige afkast målt ved Total Return og ved Return Relative.</t>
  </si>
  <si>
    <t>ÅR</t>
    <phoneticPr fontId="0" type="noConversion"/>
  </si>
  <si>
    <t>ULTIMOKURS</t>
    <phoneticPr fontId="0" type="noConversion"/>
  </si>
  <si>
    <t>UDBYTTE/AKTIE</t>
    <phoneticPr fontId="0" type="noConversion"/>
  </si>
  <si>
    <t>ÅRLIGT AFKAST (TR)</t>
  </si>
  <si>
    <t>RELATIVT AFKAST (RR)</t>
  </si>
  <si>
    <t>2. Beregn det aritmetiske gennemsnit af det årlige afkast</t>
  </si>
  <si>
    <t>Aritmetisk gennemsnit =</t>
  </si>
  <si>
    <t>3. Beregn det geometriske gennemsnit af det årlige afkast</t>
  </si>
  <si>
    <t>Geometrisk gennemsnit =</t>
  </si>
  <si>
    <t>4. Diskuter forskellen på de to gennemsnit. Hvad udtrykker de hver især, og hvornår er de forskellige?</t>
  </si>
  <si>
    <t>5. Beregn mål for risikoen i form af den empiriske varians og den empiriske standardafvigelse. Forklar i ord, hvad disse mål udtrykker, og hvorfor de kan anvendes som mål for aktiens risiko.</t>
  </si>
  <si>
    <t>Beregn forholdet mellem det aritmetiske gennemsnit og hhv. den empiriske varians og den empiriske standardafvigelse.</t>
  </si>
  <si>
    <t xml:space="preserve"> Hint: De to mål kan beregnes manuelt eller ved hjælp af Excelfunktionerne VARIANS.S og STDAFV.S </t>
  </si>
  <si>
    <t>Empirisk varians</t>
  </si>
  <si>
    <t>Empirisk standardavigelse</t>
  </si>
  <si>
    <t>Empirisk varians / aritmetisk gns</t>
  </si>
  <si>
    <t>Empirisk standardavigelse / aritmetisk gns.</t>
  </si>
  <si>
    <t xml:space="preserve">6. Udregn de samme årlige afkast som i spm. 1, men angiv dem nu i procentpoint frem for som decimaltal. Ex: Et afkast på 5% angives nu som 5,0 (og ikke som før 0,05). </t>
  </si>
  <si>
    <t>Beregn aritmetisk gennemsnit, empirisk varians og empirisk standardafvigelse samt forholdet mellem aritmetisk gennemsnit og hhv. den empiriske varians og den empiriske standardafvigelse.</t>
  </si>
  <si>
    <t>Sammenlign med svarene i spm. 5 og kommentér.</t>
  </si>
  <si>
    <t>ÅRLIGT AFKAST I PROCENTPOINT</t>
  </si>
  <si>
    <t>F7 Forventet afkast af portefølje</t>
  </si>
  <si>
    <t>Fire aktier har følgende forventede afkast</t>
  </si>
  <si>
    <t>Aktie D</t>
  </si>
  <si>
    <t>1. Beregn det forventede porteføljeafkast under følgende antagelser:</t>
  </si>
  <si>
    <t>Portefølje a. Hver aktie har en porteføljevægt på =</t>
  </si>
  <si>
    <t>Portefølje b. Aktie A har en porteføljevægt på =</t>
  </si>
  <si>
    <t>mens de resterende aktier er ligeligt fordelt med =</t>
  </si>
  <si>
    <t>Portefølje c. Aktie A og B har en porteføljevægt på =</t>
  </si>
  <si>
    <t>mens aktie C og D hver har en porteføljevægt på =</t>
  </si>
  <si>
    <t>F8 PORTEFØLJEAFKAST OG RISIKO 1</t>
  </si>
  <si>
    <t>Coca-Cola</t>
  </si>
  <si>
    <t>Microsoft</t>
  </si>
  <si>
    <t>Forventet afkast (estimat)</t>
  </si>
  <si>
    <t>Varians (estimat)</t>
  </si>
  <si>
    <t>Standardafvigelse (estimat)</t>
  </si>
  <si>
    <t>F9 PORTEFØLJEAFKAST OG RISIKO 2</t>
  </si>
  <si>
    <t>Antag, at forventet afkast og standardafvigelse samt kovarians er som følger for Novo Nordisk og Topdanmark:</t>
  </si>
  <si>
    <t>Topdanmark</t>
  </si>
  <si>
    <t>Forventet afkast (TR)</t>
  </si>
  <si>
    <t>Kovarians</t>
  </si>
  <si>
    <t>Korrelationskoefficient</t>
  </si>
  <si>
    <t>Nedenfor har virksomhedens økonomichef beregnet porteføljeafkast, porteføljevarians og standardafvigelse for de forskellige porteføljemuligheder.</t>
  </si>
  <si>
    <t>Han er dog lidt i tvivl om det er korrekt, og du skal derfor hjælpe ham med at lave kontrolberegninger.</t>
  </si>
  <si>
    <t>Porteføljenr.</t>
  </si>
  <si>
    <t>Novo Nordisk vægte</t>
  </si>
  <si>
    <t>Topdanmark vægte</t>
  </si>
  <si>
    <t>Forventet porteføljeafkast</t>
  </si>
  <si>
    <t>Porteføljevarians</t>
  </si>
  <si>
    <t>Standardafvigelse portefølje</t>
  </si>
  <si>
    <t>1. Kontrolberegn forventet porteføljeafkast, porteføljevarians samt standardafvigelse for porteføljen med udgangspunkt i de forskellige vægte, og sammenhold med økonomichefens beregninger.</t>
  </si>
  <si>
    <t>Standardafvigelse
 portefølje</t>
  </si>
  <si>
    <t>2. Har økonomichefen begået nogen fejl? Hvis ja, burde han så have kunnet indse det uden at foretage ekstra kontrolberegninger? Hvordan?</t>
  </si>
  <si>
    <t>3. Hvilken portefølje har den laveste risiko, og hvad er de tilhørende vægte?</t>
  </si>
  <si>
    <t>F10 PORTEFØLJEAFKAST OG RISIKO 3</t>
  </si>
  <si>
    <t>Herunder ses afkastet for 4 forskellige aktier over en årrække, målt ved total return.</t>
  </si>
  <si>
    <t>B&amp;O</t>
    <phoneticPr fontId="0" type="noConversion"/>
  </si>
  <si>
    <t>VESTAS</t>
    <phoneticPr fontId="0" type="noConversion"/>
  </si>
  <si>
    <t>MÆRSK</t>
    <phoneticPr fontId="0" type="noConversion"/>
  </si>
  <si>
    <t>CARLSBERG</t>
    <phoneticPr fontId="0" type="noConversion"/>
  </si>
  <si>
    <t>1. Beregn estimater for forventet afkast, varians samt standardafvigelse for de 4 aktier</t>
  </si>
  <si>
    <t>FORVENTET AFKAST</t>
  </si>
  <si>
    <t>VARIANS</t>
    <phoneticPr fontId="0" type="noConversion"/>
  </si>
  <si>
    <t>STANDARDAFVIGELSE</t>
    <phoneticPr fontId="0" type="noConversion"/>
  </si>
  <si>
    <t>2. Beregn herefter  estimater for alle kovarianser imellem de enkelte aktiers afkast, og opstil kovariansmatricen</t>
  </si>
  <si>
    <t>KOVARIANSMATRICEN</t>
    <phoneticPr fontId="0" type="noConversion"/>
  </si>
  <si>
    <t>3. Beregn forventet afkast, samt varians af en portefølje bestående af 25% af hver aktie</t>
    <phoneticPr fontId="0" type="noConversion"/>
  </si>
  <si>
    <t>PORTEFØLJEVÆGT</t>
  </si>
  <si>
    <t>FORVENTET AFKAST</t>
    <phoneticPr fontId="0" type="noConversion"/>
  </si>
  <si>
    <t>4. Er dette en god portefølje? Hvis nej, hvordan kan den så forbedres?</t>
  </si>
  <si>
    <t>F11 EFFICIENTE PORTEFØLJER</t>
  </si>
  <si>
    <t>Opgaven bygger videre på resultaterne fra opgave F10. Start derfor med at udfylde nedenstående tabeller for de fire aktier i opgave F10 (genbrug gerne svarene fra denne opgave).</t>
  </si>
  <si>
    <t>B&amp;O</t>
  </si>
  <si>
    <t>VESTAS</t>
  </si>
  <si>
    <t>MÆRSK</t>
  </si>
  <si>
    <t>CARLSBERG</t>
  </si>
  <si>
    <t>KOVARIANSMATRICEN</t>
  </si>
  <si>
    <t>1. Brug Problemløser/Solver til at finde minimumsvariansporteføljen for disse fire aktier, altså den porteføljesammensætning der giver mindst mulig risiko.  Hvad er det forventede afkast og standardafvigelse for denne portefølje?</t>
  </si>
  <si>
    <t>Hint: Start med at beregne variansen for en portefølje vha. en formel, hvor porteføljevægtene kan varieres. Lad porteføljevægten for f.eks. Carlsberg være udtrykt i en formel som 1 minus summen af de øvrige porteføljevægte,</t>
  </si>
  <si>
    <t>2. Brug Problemløser til at finde den efficiente portefølje (dvs. med mindst mulig varians, givet det forventede afkast) ved følgende forventede afkast:</t>
  </si>
  <si>
    <t xml:space="preserve">  (a) 10,5%</t>
  </si>
  <si>
    <t xml:space="preserve">  (b) 10,8%</t>
  </si>
  <si>
    <t xml:space="preserve">  (c) 11,0%</t>
  </si>
  <si>
    <t xml:space="preserve">  (d) 11,5%</t>
  </si>
  <si>
    <t xml:space="preserve">  (e) 12,0%</t>
  </si>
  <si>
    <t>Hint: Benyt samme fremgangsmåde som i spørgsmål 1, men skriv nu også det forventede porteføljeafkast op som en funktion af porteføljevægtene. Tilføj så en bibetingelse for størrelsen af dette forventede afkast i minimeringsproblemet.</t>
  </si>
  <si>
    <t>PORTEFØLJEVÆGTE I EFFICIENTE PORTEFØLJER</t>
  </si>
  <si>
    <t>Minimumsvariansportefølje</t>
  </si>
  <si>
    <t>Forventet afkast 10,5%</t>
  </si>
  <si>
    <t>Forventet afkast 10,8%</t>
  </si>
  <si>
    <t>Forventet afkast 11,0%</t>
  </si>
  <si>
    <t>Forventet afkast 11,5%</t>
  </si>
  <si>
    <t>Forventet afkast 12,0%</t>
  </si>
  <si>
    <t>3. Hvordan ændres porteføljesammensætningen, når kravet til det forventede afkast øges? Illustrer ved at vise porteføljevægtene ved de forskellige afkastkrav i et stablet søjlediagram.</t>
  </si>
  <si>
    <t>Hvordan ligger de afbildede punkter i forhold til hinanden? Har den efficiente rand det forventede udseende?</t>
  </si>
  <si>
    <t>1. Der er som udgangspunkt 3 forskellige låntyper; annuitetslån, serielån og stående lån. Beskriv forskellen på de tre låntyper.</t>
  </si>
  <si>
    <t>2. Udfyld tilbagebetalingsplanen (amortisationsplan) for de 3 forskellige låntyper i nedenstående skemaer.</t>
  </si>
  <si>
    <t>Hint: Restgæld angiver størrelsen af gælden ved slutningen af terminen, dvs. efter afdraget er betalt. Restgælden i termin 0 (udbetalingstidspunktet) svarer derfor til hovedstolen, mens renter, afdrag og ydelse først betales fra termin 1. Husk altid, at restgæld i sidste termin skal være 0.</t>
  </si>
  <si>
    <t>Låntype</t>
  </si>
  <si>
    <t>Annuitet</t>
  </si>
  <si>
    <t>Serie</t>
  </si>
  <si>
    <t>Stående</t>
  </si>
  <si>
    <t>Hovedstol</t>
  </si>
  <si>
    <t>(restgæld i termin 0)</t>
  </si>
  <si>
    <t>Pålydende rente per år</t>
  </si>
  <si>
    <t xml:space="preserve">Løbetid i år </t>
  </si>
  <si>
    <t>Antal terminer per år</t>
  </si>
  <si>
    <t>ANNUITETSLÅN (START MED YDELSEN, DEREFTER RENTER OG TIL SIDST AFDRAG FOR HVER TERMIN)</t>
  </si>
  <si>
    <t>SERIELÅN (START MED AFDRAG, DEREFTER RENTER OG TIL SIDST YDELSE FOR HVER TERMIN)</t>
  </si>
  <si>
    <t>STÅENDE LÅN (START MED RENTER, SÅ AFDRAG, OG TIL SIDST YDELSE FOR HVER TERMIN)</t>
  </si>
  <si>
    <t>TERMINER</t>
  </si>
  <si>
    <t>RESTGÆLD</t>
  </si>
  <si>
    <t>RENTER</t>
  </si>
  <si>
    <t>AFDRAG</t>
  </si>
  <si>
    <t>YDELSE</t>
  </si>
  <si>
    <t>1. Udfyld tilbagebetalingsplanen (amortisationsplan) for de 3 forskellige låntyper.</t>
  </si>
  <si>
    <t>Hint: Vær opmærksom på, at der er 4 terminer per år, og den oplyste rente er per år.</t>
  </si>
  <si>
    <t>Annuitetslån</t>
  </si>
  <si>
    <t>Serielån</t>
  </si>
  <si>
    <t>Stående lån</t>
  </si>
  <si>
    <t>STÅENDE LÅN (START MED RENTER, DEREFTER AFDRAG,  OG TIL SIDST YDELSE FOR HVER TERMIN)</t>
  </si>
  <si>
    <t>F3 KURS OG EFFEKTIV RENTE</t>
  </si>
  <si>
    <t>1. Når en virksomhed optager et realkreditlån, er det baseret på en obligation, der har en kurs. Hvad er kursen et udtryk for, og hvilke faktorer er kursen bestemt af? Hvad betyder det for virksomheden, hvis kursen er under 100 ved optagelsestidspunktet?</t>
  </si>
  <si>
    <t>2. Udfyld tilbagebetalingsplanen (amortisationsplan) for de 3 forskellige låntyper. Beregn dernæst den effektive rente både per termin og per år.</t>
  </si>
  <si>
    <t>Hint: Beregn først kurstab samt provenu, derefter tilbagebetalingsplanen. Effektiv rente beregnes ved hjælp af IA/IRR på BETALINGSSTRØM.</t>
  </si>
  <si>
    <t>3. Forklar i ord, hvad  forskellen på den pålydende rente og den effektive rente er, og hvorfor de er forskellige i disse tre tilfælde.</t>
  </si>
  <si>
    <t>Kurs</t>
  </si>
  <si>
    <t>Kurstab</t>
  </si>
  <si>
    <t>Provenue</t>
  </si>
  <si>
    <t>(Husk fortegnsskift)</t>
  </si>
  <si>
    <t>STÅENDE LÅN (START MED RENTER, DEREFTER AFDRAG, OG TIL SIDST YDELSE FOR HVER TERMIN)</t>
  </si>
  <si>
    <t>TERMIN</t>
  </si>
  <si>
    <t>BETALINGSSTRØM</t>
  </si>
  <si>
    <t>Effektiv rente per termin</t>
  </si>
  <si>
    <t>Effektive rente per år</t>
  </si>
  <si>
    <t>En virksomhed står for at skulle bruge 8.000.000 til finansiering af en ejendom og har i den forbindelse fået tilbudt følgende lånetilbud:</t>
  </si>
  <si>
    <t>Lånetilbud 1</t>
  </si>
  <si>
    <t>Lånetilbud 2</t>
  </si>
  <si>
    <t>Lånetilbud 3</t>
  </si>
  <si>
    <t>Lånene har følgende oprettelsesomkostninger:</t>
  </si>
  <si>
    <t>Vurdering</t>
    <phoneticPr fontId="0" type="noConversion"/>
  </si>
  <si>
    <t>Papirarbejde</t>
    <phoneticPr fontId="0" type="noConversion"/>
  </si>
  <si>
    <t>Kurtage</t>
    <phoneticPr fontId="0" type="noConversion"/>
  </si>
  <si>
    <t>af lånets kursværdi</t>
  </si>
  <si>
    <t>Tinglysningsafgift</t>
    <phoneticPr fontId="0" type="noConversion"/>
  </si>
  <si>
    <t>af lånets hovedstol</t>
  </si>
  <si>
    <t>Stiftelsesgebyr</t>
  </si>
  <si>
    <t>1. Opskriv en generel ligning, der beskriver sammenhængen mellem provenu, hovedstol og omkostninger for disse tre lån. Brug denne ligning til at udregne, hvor stor hovedstolen skal være for hver af de tre lån, hvis virksomheden skal have et provenu på præcis 8.000.000 kr.</t>
  </si>
  <si>
    <t>(Hint: Der gælder generelt: Provenu = hovedstol - kurstab - øvrige omkostninger. Brug oplysningerne ovenfor til at indsætte udtryk for kurstab og øvrige omkostninger som funktion af hovedstolens størrelsen, og isoler herefter hovedstolen på venstresiden af ligningen).</t>
  </si>
  <si>
    <t>Provenu</t>
  </si>
  <si>
    <t>2. Illustrer sammenhængen mellem hovedstol, omkostninger og provenu ved at udfylde nedenstående tabeller for hver af de tre lån</t>
  </si>
  <si>
    <t>=</t>
  </si>
  <si>
    <t>Vurdering</t>
  </si>
  <si>
    <t>Papirarbejde</t>
  </si>
  <si>
    <t>Kurtage</t>
  </si>
  <si>
    <t>Tinglysningsafgift</t>
  </si>
  <si>
    <t>3. Udfyld tilbagebetalingsplanen (amortisationsplan) for de 3 lånetilbud. Beregn dernæst den effektive rente både per termin og per år.</t>
  </si>
  <si>
    <t>4. Hvilket lån vil du anbefale virksomheden at vælge? Er der andre forhold end effektiv rente, de bør inddrage i deres overvejelser?</t>
  </si>
  <si>
    <t>F1</t>
  </si>
  <si>
    <t>F2</t>
  </si>
  <si>
    <t>F3</t>
  </si>
  <si>
    <t>F4</t>
  </si>
  <si>
    <t>Låntyper 1</t>
  </si>
  <si>
    <t>Låntyper 2</t>
  </si>
  <si>
    <t>F1 Låntyper 1</t>
  </si>
  <si>
    <t>F2 Låntyper 2</t>
  </si>
  <si>
    <t>Kurs og effektiv rente</t>
  </si>
  <si>
    <t>F4 Valg mellem lånetilbud</t>
  </si>
  <si>
    <t>Valg mellem lånetilbud</t>
  </si>
  <si>
    <t>F5</t>
  </si>
  <si>
    <t>F6</t>
  </si>
  <si>
    <t>F7</t>
  </si>
  <si>
    <t>F8</t>
  </si>
  <si>
    <t>F9</t>
  </si>
  <si>
    <t>F10</t>
  </si>
  <si>
    <t>F11</t>
  </si>
  <si>
    <t>F12</t>
  </si>
  <si>
    <t>F13</t>
  </si>
  <si>
    <t>F14</t>
  </si>
  <si>
    <t>F15</t>
  </si>
  <si>
    <t>F16</t>
  </si>
  <si>
    <t>F17</t>
  </si>
  <si>
    <t>F18</t>
  </si>
  <si>
    <t>F19</t>
  </si>
  <si>
    <t>F20</t>
  </si>
  <si>
    <t>F21</t>
  </si>
  <si>
    <t>F22</t>
  </si>
  <si>
    <t>Beregning af afkast</t>
  </si>
  <si>
    <t>F6 Beregning af afkast og risiko</t>
  </si>
  <si>
    <t>Beregning af afkast og risiko</t>
  </si>
  <si>
    <t>Forventet afkast af portefølje</t>
  </si>
  <si>
    <t>Porteføljeafkast og risiko 1</t>
  </si>
  <si>
    <t>Porteføljeafkast og risiko 2</t>
  </si>
  <si>
    <t>Porteføljeafkast og risiko 3</t>
  </si>
  <si>
    <t>Efficiente porteføljer</t>
  </si>
  <si>
    <t>Kapitalmarkedslinjen</t>
  </si>
  <si>
    <t>Værdipapirmarkedslinjen</t>
  </si>
  <si>
    <t>F15 Krav til forventet afkast</t>
  </si>
  <si>
    <t>Krav til forventet afkast</t>
  </si>
  <si>
    <t>F16 Forventet afkast og CAPM</t>
  </si>
  <si>
    <t>Forventet afkast og CAPM</t>
  </si>
  <si>
    <t>Dividend discount model 2</t>
  </si>
  <si>
    <t>Dividend discount model 1</t>
  </si>
  <si>
    <t>F17 DIVIDEND DISCOUNT MODEL 1</t>
  </si>
  <si>
    <t>Bogført værdi vs. markedsværdi</t>
  </si>
  <si>
    <t>Værdiansættelse 2</t>
  </si>
  <si>
    <t>Værdiansættelse 1</t>
  </si>
  <si>
    <t>F20 VÆRDIANSÆTTELSE 1</t>
  </si>
  <si>
    <t>F21 VÆRDIANSÆTTELSE 2</t>
  </si>
  <si>
    <t>F22 EFFICIENTE MARKEDER</t>
  </si>
  <si>
    <t>Efficiente markeder</t>
  </si>
  <si>
    <t xml:space="preserve">4. Plot egenskaberne for de fundne porteføljer i et diagram med standardafvigelse for porteføljerne på x-aksen og forventet afkast på y-aksen. </t>
  </si>
  <si>
    <t xml:space="preserve">Spørgsmål 2. Plot resultaterne fra spm. 1 i et diagram med standardafvigelsen for porteføljen på x-aksen og det forventede afkast på y-aksen. </t>
  </si>
  <si>
    <t>Hvordan ligger punkterne i forhold til hinanden i dette diagram?</t>
  </si>
  <si>
    <t>Spørgsmål 2: Under antagelse af følgende oplysninger, hvad er virksomhedens markedsværdi ved udgangen af år nul ifølge DDM?</t>
  </si>
  <si>
    <t>Spørgsmål 2: Hvilket estimat for aktiens fundamentale værdi ultimo 2015 vil analytikeren været nået frem til, hvis han har benyttet sig af DDM-metoden?</t>
  </si>
  <si>
    <t>For hvilken af virksomhederne havde markedsdeltagerne de mest positive forventninger til den fremtidige vækst i indtjeningen?</t>
  </si>
  <si>
    <t>APPLE</t>
    <phoneticPr fontId="0" type="noConversion"/>
  </si>
  <si>
    <t>MICROSOFT</t>
    <phoneticPr fontId="0" type="noConversion"/>
  </si>
  <si>
    <t>HP</t>
    <phoneticPr fontId="0" type="noConversion"/>
  </si>
  <si>
    <t>MARKEDSVÆRDI ultimo 2014</t>
  </si>
  <si>
    <t>ÅRLIGT OVERSKUD 2014</t>
  </si>
  <si>
    <t>AKTIEKURS ultimo 2014</t>
  </si>
  <si>
    <t>UDBYTTEPROCENT (dividender i 2015 ifht. overskud i 2014)</t>
  </si>
  <si>
    <t>Spørgsmål 1. Beregn earnings per share (EPS) og P/E-forholdet for hver aktie. Hvad indikerer resultaterne om markedsdeltagernes forventninger ved udgangen af 2014 til virksomhedernes fremtidige indtjening?</t>
  </si>
  <si>
    <t>…</t>
  </si>
  <si>
    <t>Hint: Beregn først væksten per år i betalingsstrømmen og brug derefter DDM-formlen med vækst.</t>
  </si>
  <si>
    <t>Værdi af betalingsstrøm år 0-10, set fra periode 0</t>
  </si>
  <si>
    <t>Værdi af betalingsstrøm år 11-, set fra periode 10</t>
  </si>
  <si>
    <t>Værdi af betalingsstrøm år 11-, set fra periode 0</t>
  </si>
  <si>
    <t>for aktiernes fundamentale værdier? Hvilke aktier burde hun vælge at købe, hvis hun stoler på sin egen analyse?</t>
  </si>
  <si>
    <t>F18 Dividend discount model 2</t>
  </si>
  <si>
    <t>Forventet afkast af porteføljen =</t>
  </si>
  <si>
    <t xml:space="preserve">4. Betragt nu de fire nedenstående porteføljer og beregn det forventede afkast for hver af dem. </t>
  </si>
  <si>
    <t xml:space="preserve">  Antag, at vi derudover har beregnet standardafvigelsen for porteføljeafkastet i hvert tilfælde. Kan vi da sige entydigt, hvilken af de fire porteføljer en risikoavers investor vil foretrække?</t>
  </si>
  <si>
    <t>Portefølje 1</t>
  </si>
  <si>
    <t>Portefølje 2</t>
  </si>
  <si>
    <t>Portefølje 3</t>
  </si>
  <si>
    <t>Portefølje 4</t>
  </si>
  <si>
    <t>Aktie A porteføljevægt</t>
  </si>
  <si>
    <t>Aktie B porteføljevægt</t>
  </si>
  <si>
    <t>Aktie C porteføljevægt</t>
  </si>
  <si>
    <t>Aktie D porteføljevægt</t>
  </si>
  <si>
    <t>Forventet afkast af porteføljen</t>
  </si>
  <si>
    <t>Nedenfor er årlige afkast (målt ved TR) for Coca-Cola, Microsoft og Apple i perioden 1990-2004.</t>
  </si>
  <si>
    <t>Apple</t>
  </si>
  <si>
    <t>1. Benyt de historiske afkastdata til at beregne et estimat for hver af de tre aktiers forventede afkast i et givet år.</t>
  </si>
  <si>
    <t>Hvilken type beregning vil du foretage for at finde sådan et estimat? Hvad antager man implicit, hvis man benytter disse estimater til at danne forventninger om fremtidige afkast for de tre aktier?</t>
  </si>
  <si>
    <t>Diskuter rimeligheden i den implicitte antagelse i disse tre tilfælde.</t>
  </si>
  <si>
    <t>2. Benyt de historiske afkastdata til at beregne estimater for varians og standardafvigelse for de tre aktiers afkast. Hvilke empiriske mål kan bruges til at estimere disse størrelser?</t>
  </si>
  <si>
    <t>3. Beregn på tilsvarende måde estimater for kovarianserne mellem de tre aktiers afkast</t>
  </si>
  <si>
    <t>Kovarians Coca-Cola/Microsoft (estimat)</t>
  </si>
  <si>
    <t>Kovarians Coca-Cola/Apple (estimat)</t>
  </si>
  <si>
    <t>Kovarians Microsoft/Apple (estimat)</t>
  </si>
  <si>
    <t>4. Beregn korrelationskoefficienterne mellem de tre aktiers afkast, dels ved direkte brug af excelformel på de rå afkastdata, og dels ved brug af resultaterne i de ovenstående spm.</t>
  </si>
  <si>
    <t>Excelformel</t>
  </si>
  <si>
    <t>Resultater spm. 1-3</t>
  </si>
  <si>
    <t>Korrelationskoeff. Coca-Cola/Microsoft</t>
  </si>
  <si>
    <t>Korrelationskoeff. Coca-Cola/Apple</t>
  </si>
  <si>
    <t>Korrelationskoeff.Microsoft/Apple</t>
  </si>
  <si>
    <t>5. Benyt ovenstående resultater til at beregne et estimat for det forventede porteføljeafkast for en portefølje bestående af  50% Coca-Cola-aktier og 50% Microsoft-aktier</t>
  </si>
  <si>
    <t>Porteføljevægt</t>
  </si>
  <si>
    <t>6. Benyt resultaterne i spm 1-3 til at beregne estimater for varians og standardafvigelse for afkastet af ovestående portefølje bestående af  50% Coca-Cola-aktier og 50% Microsoft-aktier</t>
  </si>
  <si>
    <t xml:space="preserve">Porteføljevarians </t>
  </si>
  <si>
    <t xml:space="preserve">Standardafvigelse </t>
  </si>
  <si>
    <t xml:space="preserve">      i) Brug resultaterne fra spm. 2 og 3 til at udfylde nedenstående kovariansmatrix (hint: diagonalelementerne skal svare til varianserne, de øvrige elementer er kovarianserne mellem værdipapirernes afkast)</t>
  </si>
  <si>
    <t xml:space="preserve">     ii) Indsæt de angivne værdier af porteføljevægtene på de angivne pladser i nedenstående hjælpematrix. Tip: Det er nyttigt at indtaste dem sådan, at værdierne senere kan justeres nemt. </t>
  </si>
  <si>
    <t xml:space="preserve">     iii) Udfyld så den indre del af hjælpematricen ved at gange det relevante produkt af porteføljevægtene for den pågældende celle med den tilsvarende celle i kovariansmatricen. Hver celle i denne hjælpematrix svarer nu til et led i summen i porteføljevariansformlen,</t>
  </si>
  <si>
    <t xml:space="preserve">          og porteføljevariansen kan derfor beregnes ved at summere over alle cellerne i matricen.</t>
  </si>
  <si>
    <t>Kovariansmatrix</t>
  </si>
  <si>
    <t>Coca Cola</t>
  </si>
  <si>
    <t>Hjælpematrix</t>
  </si>
  <si>
    <r>
      <t>[w</t>
    </r>
    <r>
      <rPr>
        <vertAlign val="subscript"/>
        <sz val="12"/>
        <color theme="1"/>
        <rFont val="Calibri"/>
        <family val="2"/>
      </rPr>
      <t>Coca Cola</t>
    </r>
    <r>
      <rPr>
        <sz val="12"/>
        <color theme="1"/>
        <rFont val="Calibri"/>
        <family val="2"/>
      </rPr>
      <t>]</t>
    </r>
  </si>
  <si>
    <r>
      <t>[w</t>
    </r>
    <r>
      <rPr>
        <vertAlign val="subscript"/>
        <sz val="12"/>
        <color theme="1"/>
        <rFont val="Calibri"/>
        <family val="2"/>
      </rPr>
      <t>Microsoft</t>
    </r>
    <r>
      <rPr>
        <sz val="12"/>
        <color theme="1"/>
        <rFont val="Calibri"/>
        <family val="2"/>
      </rPr>
      <t>]</t>
    </r>
  </si>
  <si>
    <r>
      <t>[w</t>
    </r>
    <r>
      <rPr>
        <vertAlign val="subscript"/>
        <sz val="12"/>
        <color theme="1"/>
        <rFont val="Calibri"/>
        <family val="2"/>
      </rPr>
      <t>Apple</t>
    </r>
    <r>
      <rPr>
        <sz val="12"/>
        <color theme="1"/>
        <rFont val="Calibri"/>
        <family val="2"/>
      </rPr>
      <t>]</t>
    </r>
  </si>
  <si>
    <t>1. Beregn for årene 1990-2004 det årlige afkast (målt ved TR og ved RR).</t>
  </si>
  <si>
    <t>Hint: Afkastet for en aktieejer (aktionær), som ejer aktien i en periode, skal omfatte dels aktiens kursændring fra primo til</t>
  </si>
  <si>
    <t>ultimo perioden og dels de udbyttebetalinger (og eventuelle andre betalinger), som aktionæren modtager i perioden som følge af aktieejerskabet.</t>
  </si>
  <si>
    <t>Ultimo kurs</t>
  </si>
  <si>
    <t>TR</t>
  </si>
  <si>
    <t>RR</t>
  </si>
  <si>
    <t>2. Beregn de tilhørende aritmetiske og geometriske gennemsnit baseret på resultaterne fra sp. 1.</t>
  </si>
  <si>
    <t>3. Beregn, hvad en investors formue ville være vokset til i slutningen af 2004, hvis investoren i starten af 1990 havde investeret 1.000 USD</t>
  </si>
  <si>
    <t>i denne aktie og geninvesteret alle udbyttebetalinger i aktien.</t>
  </si>
  <si>
    <t>Hint: Beregn det kumulative afkast kombineret med den oprindelige investeringssum til at beregne formuen ved slutningen af 2004.</t>
  </si>
  <si>
    <t>Formue ultimo 2014</t>
  </si>
  <si>
    <t>4. Kan svaret i sp. 3 findes ved brug af resultater fra sp. 2?</t>
  </si>
  <si>
    <t>Aritmetisk gns hvis nul udbytte</t>
  </si>
  <si>
    <t>Geometrisk gns hvis nul udbytte</t>
  </si>
  <si>
    <t>Formue ultimo 2014 hvis nul udbytte</t>
  </si>
  <si>
    <t>Nedenstående data er ultimokurser og udbytte pr. aktie for Coca-Cola ultimo december i 1989-2004, angivet i USD.</t>
  </si>
  <si>
    <t xml:space="preserve">5. Hvad ville svarene i spm. 2-3 have været, hvis udbyttebetalingerne (dividenderne) havde været 0 i alle år i perioden 1990-2004 (under antagelse af uændrede kurser)? Hvad siger dette om udbyttebetalingernes andel af afkastet af Coca Cola-aktien i perioden? </t>
  </si>
  <si>
    <t>2. Antag først, at de tre porteføljer har samme risiko. Hvilken portefølje vil en afkastsøgende, risikoavers investor da foretrække?</t>
  </si>
  <si>
    <t>3. Antag nu, at portefølje c har højere risiko end portefølje b, som har højere risiko end portefølje a. Hvilken portefølje vil en afkastsøgende, risikoavers investor foretrække i dette tilfælde?</t>
  </si>
  <si>
    <t>7. Betragt nu en portefølje bestående af både Coca-Cola-, Microsoft- og Apple-aktier. Ovenstående portefølje med Coca Cola og Microsoft er et særligt tilfælde af en sådan portefølje, hvor vægtene er 0,5, 0,5 og 0.</t>
  </si>
  <si>
    <t xml:space="preserve">   Vi er imidlertid nødt til at kunne beregne standardafvigelsen for afkastet af sådan en portefølje også ved andre værdier af porteføljevægtene.</t>
  </si>
  <si>
    <t xml:space="preserve">  Når der er mere end 2 aktier i porteføljen, vil formlen for porteføljevariansen dog indeholde mange led.  Beregn derfor igen porteføljevariansen af porteføljen med 50% Coca Cola og 50% Microsoft ved at gøre som følger:</t>
  </si>
  <si>
    <t>Får du det samme resultat som i spm. 6?</t>
  </si>
  <si>
    <t xml:space="preserve">          Brug derfor formelindtastning på en sådan måde, at 1) vægtene skrevet i lodret retning automatisk er lig de tilsvarende vægte skrevet i vandret retning, og 2) Porteføljevægtene altid summer til 1</t>
  </si>
  <si>
    <t>8. Benyt ovenstående metode til at beregne standardafvigelsen for afkastet af en portefølje bestående af 50% Coca Cola-aktier, 35% Microsoft-aktier og 15% Apple-aktier.</t>
  </si>
  <si>
    <t xml:space="preserve">    Sammenlign med resultatet i spm. 6 og 7 og kommentér forskellen: Er Apple-aktien isoleret set mere eller mindre risikofyldt end de to andre aktier, og hvordan påvirkes </t>
  </si>
  <si>
    <t xml:space="preserve">    den samlede porteføljerisiko, når porteføljen udvides til også at omfatte denne aktie?</t>
  </si>
  <si>
    <t>Porteføljens varians:</t>
  </si>
  <si>
    <t>Porteføljens standardafvigelse:</t>
  </si>
  <si>
    <t>HJÆLPEMATRIX TIL BEREGNING AF PORTEFØLJEVARIANS</t>
  </si>
  <si>
    <r>
      <t>w</t>
    </r>
    <r>
      <rPr>
        <vertAlign val="subscript"/>
        <sz val="12"/>
        <rFont val="Calibri"/>
        <family val="2"/>
      </rPr>
      <t>B&amp;O</t>
    </r>
  </si>
  <si>
    <r>
      <t>w</t>
    </r>
    <r>
      <rPr>
        <vertAlign val="subscript"/>
        <sz val="12"/>
        <rFont val="Calibri"/>
        <family val="2"/>
      </rPr>
      <t>Vestas</t>
    </r>
  </si>
  <si>
    <r>
      <t>w</t>
    </r>
    <r>
      <rPr>
        <vertAlign val="subscript"/>
        <sz val="12"/>
        <rFont val="Calibri"/>
        <family val="2"/>
      </rPr>
      <t>MÆRSK</t>
    </r>
  </si>
  <si>
    <r>
      <t>w</t>
    </r>
    <r>
      <rPr>
        <vertAlign val="subscript"/>
        <sz val="12"/>
        <rFont val="Calibri"/>
        <family val="2"/>
      </rPr>
      <t>CARLSBERG</t>
    </r>
  </si>
  <si>
    <t>HJÆLPEMATRICER TIL VARIANSBEREGNINGER</t>
  </si>
  <si>
    <t>Brug herefter problemløseren/solver til at minimere  porteføljevariansen ved at variere de tre "frie" porteføljevægte.</t>
  </si>
  <si>
    <t>EGENSKABER FOR EFFICIENTE PORTEFØLJER</t>
  </si>
  <si>
    <t>og brug den første af hjælpematricerne nederst i arket til at holde styr på elementerne i sumformlen for porteføljevariansen.</t>
  </si>
  <si>
    <t>Angiv svarene i første række af tabellerne "Porteføljevægte i effciente porteføljer" og "Egenskaber for efficiente porteføljer" herunder.</t>
  </si>
  <si>
    <t xml:space="preserve"> Angiv løsningerne i tabellen "Porteføljevægte i efficiente porteføljer" herunder, og udfyld tilsvarende de manglende rækker i tabellen "Egenskaber for efficiente porteføljer"</t>
  </si>
  <si>
    <t>Markedsporteføljens forventede afkast =</t>
  </si>
  <si>
    <t>Spørgsmål 1: På baggrund af nedenstående oplysninger skal du beregne markedsporteføljens risikopræmie og derefter det krævede afkast for følgende aktier:</t>
  </si>
  <si>
    <t>Fx ved forventet afkast på 10,5%: Skriv formel for forventet afkast i celle B44. Minimér så porteføljevariansen under bibetingelse af, at B44 = 0,105. Resultatet skal give en porteføljevarians på 0,001942 (check C44) og forventet afkast på 0,105 (check B44).</t>
  </si>
  <si>
    <t>I alt</t>
  </si>
  <si>
    <t>En aktieanalytiker i et investeringsselskab regner med, at Beliebers A/S vil have en vækst i overskuddet på 8% p.a. i de kommende år</t>
  </si>
  <si>
    <t>resten til reserver. Selskabet var noteret på Fondsbørsen Little Monsters og havde ultimo 2015 en kursværdi på 2120 kr. pr. aktie.</t>
  </si>
  <si>
    <t>Spørgsmål 1: Beregn på baggrund af nedenstående oplysninger, hvad virksomhedens markedsværdi ultimo 2015 er.</t>
  </si>
  <si>
    <t>En investor overvejer ved udgangen af 2014 at investere i de fire virksomheder. Hendes forventninger til den fremtidige vækst i virksomhedernes udbyttebetalinger</t>
  </si>
  <si>
    <t>Spørgsmål 3. Hvilken pris vil investoren være villig til at betale for hver enkelt aktie ved udgangen af 2014, såfremt hun anvender the Dividend Discount Model til at beregne estimater</t>
  </si>
  <si>
    <t xml:space="preserve">FORVENTET ÅRLIG UDBYTTEVÆKST </t>
  </si>
  <si>
    <t xml:space="preserve">Spørgsmål 4. Beskriv udviklingen i CAR efter annonceringen for hver kategori. Relatér til den semi-stærke variant af hypotesen om efficiente markeder. Er resultaterne i overensstemmelse med denne hypotese? </t>
  </si>
  <si>
    <t xml:space="preserve">Annuitetslån afbetales som den samme ydelse hver termi. Her er både lån og renter inkluderet. Faldendene renter, ved lavere restgæld. </t>
  </si>
  <si>
    <t xml:space="preserve">Serielån afdrages hver termin med samme faste adrag pålagt renter. Des længere i perioden man kommer, des lavere adrag. </t>
  </si>
  <si>
    <t>Et stående lån betales der renter af gennem perioden, og først i sidste terming tilbagebetales hovedstolen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</si>
</sst>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quot;kr.&quot;\ #,##0.00;[Red]&quot;kr.&quot;\ \-#,##0.00"/>
    <numFmt numFmtId="165" formatCode="_ * #,##0.00_ ;_ * \-#,##0.00_ ;_ * &quot;-&quot;??_ ;_ @_ "/>
    <numFmt numFmtId="166" formatCode="0.0%"/>
    <numFmt numFmtId="167" formatCode="0.0"/>
    <numFmt numFmtId="168" formatCode="#,##0.00\ &quot;kr&quot;;[Red]\-#,##0.00\ &quot;kr&quot;"/>
    <numFmt numFmtId="169" formatCode="#,##0.00_ ;[Red]\-#,##0.00\ "/>
    <numFmt numFmtId="170" formatCode="#,##0.0"/>
    <numFmt numFmtId="171" formatCode="#,##0.00000"/>
    <numFmt numFmtId="172" formatCode="#,##0.000"/>
    <numFmt numFmtId="173" formatCode="0.000"/>
    <numFmt numFmtId="174" formatCode="0.0000"/>
    <numFmt numFmtId="175" formatCode="_ * #,##0.000_ ;_ * \-#,##0.000_ ;_ * &quot;-&quot;??_ ;_ @_ "/>
    <numFmt numFmtId="176" formatCode="_ * #,##0.0000_ ;_ * \-#,##0.0000_ ;_ * &quot;-&quot;??_ ;_ @_ "/>
    <numFmt numFmtId="177" formatCode="0.00000"/>
    <numFmt numFmtId="178" formatCode="0.000000"/>
  </numFmts>
  <fonts count="39" x14ac:knownFonts="1">
    <font>
      <sz val="12"/>
      <color theme="1"/>
      <name val="Calibri"/>
      <family val="2"/>
      <scheme val="minor"/>
    </font>
    <font>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theme="1"/>
      <name val="Calibri"/>
      <family val="2"/>
    </font>
    <font>
      <u/>
      <sz val="12"/>
      <color indexed="12"/>
      <name val="Helvetica"/>
      <family val="2"/>
    </font>
    <font>
      <u/>
      <sz val="12"/>
      <color indexed="12"/>
      <name val="Calibri"/>
      <family val="2"/>
    </font>
    <font>
      <i/>
      <sz val="12"/>
      <color theme="1"/>
      <name val="Calibri"/>
      <family val="2"/>
    </font>
    <font>
      <b/>
      <sz val="12"/>
      <color theme="1"/>
      <name val="Calibri"/>
      <family val="2"/>
    </font>
    <font>
      <sz val="12"/>
      <color rgb="FFFF0000"/>
      <name val="Calibri"/>
      <family val="2"/>
    </font>
    <font>
      <b/>
      <sz val="15"/>
      <color theme="1"/>
      <name val="Calibri"/>
      <family val="2"/>
    </font>
    <font>
      <sz val="12"/>
      <name val="Helvetica"/>
      <family val="2"/>
    </font>
    <font>
      <sz val="12"/>
      <name val="Calibri"/>
      <family val="2"/>
    </font>
    <font>
      <u/>
      <sz val="12"/>
      <name val="Calibri"/>
      <family val="2"/>
    </font>
    <font>
      <i/>
      <sz val="12"/>
      <name val="Calibri"/>
      <family val="2"/>
    </font>
    <font>
      <b/>
      <sz val="12"/>
      <name val="Calibri"/>
      <family val="2"/>
    </font>
    <font>
      <b/>
      <u/>
      <sz val="12"/>
      <name val="Calibri"/>
      <family val="2"/>
    </font>
    <font>
      <b/>
      <sz val="12"/>
      <color rgb="FFFF0000"/>
      <name val="Calibri"/>
      <family val="2"/>
    </font>
    <font>
      <i/>
      <sz val="12"/>
      <color theme="1"/>
      <name val="Calibri"/>
      <family val="2"/>
      <scheme val="minor"/>
    </font>
    <font>
      <sz val="11"/>
      <color theme="1"/>
      <name val="Calibri"/>
      <family val="2"/>
      <scheme val="minor"/>
    </font>
    <font>
      <sz val="11"/>
      <color indexed="8"/>
      <name val="Calibri"/>
      <family val="2"/>
    </font>
    <font>
      <u/>
      <sz val="12"/>
      <color theme="10"/>
      <name val="Calibri"/>
      <family val="2"/>
      <scheme val="minor"/>
    </font>
    <font>
      <sz val="10"/>
      <name val="Arial"/>
      <family val="2"/>
    </font>
    <font>
      <sz val="9"/>
      <color theme="1"/>
      <name val="Arial"/>
      <family val="2"/>
    </font>
    <font>
      <b/>
      <sz val="20"/>
      <name val="Georgia"/>
      <family val="1"/>
    </font>
    <font>
      <i/>
      <sz val="11"/>
      <name val="Georgia"/>
      <family val="1"/>
    </font>
    <font>
      <b/>
      <i/>
      <sz val="12"/>
      <color theme="1"/>
      <name val="Calibri"/>
      <family val="2"/>
    </font>
    <font>
      <i/>
      <sz val="12"/>
      <color rgb="FFFF0000"/>
      <name val="Calibri"/>
      <family val="2"/>
    </font>
    <font>
      <u/>
      <sz val="12"/>
      <color theme="1"/>
      <name val="Calibri"/>
      <family val="2"/>
    </font>
    <font>
      <sz val="12"/>
      <name val="Calibri"/>
      <family val="2"/>
      <scheme val="minor"/>
    </font>
    <font>
      <b/>
      <sz val="12"/>
      <name val="Calibri"/>
      <family val="2"/>
      <scheme val="minor"/>
    </font>
    <font>
      <sz val="12"/>
      <color theme="1"/>
      <name val="Times New Roman"/>
      <family val="1"/>
    </font>
    <font>
      <sz val="12"/>
      <color rgb="FF000000"/>
      <name val="Times New Roman"/>
      <family val="1"/>
    </font>
    <font>
      <sz val="12"/>
      <color rgb="FFFF0000"/>
      <name val="Times New Roman"/>
      <family val="1"/>
    </font>
    <font>
      <i/>
      <sz val="12"/>
      <color rgb="FF0000FF"/>
      <name val="Calibri"/>
      <family val="2"/>
    </font>
    <font>
      <vertAlign val="subscript"/>
      <sz val="12"/>
      <color theme="1"/>
      <name val="Calibri"/>
      <family val="2"/>
    </font>
    <font>
      <vertAlign val="subscript"/>
      <sz val="12"/>
      <name val="Calibri"/>
      <family val="2"/>
    </font>
    <font>
      <i/>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indexed="64"/>
      </patternFill>
    </fill>
  </fills>
  <borders count="3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medium">
        <color indexed="64"/>
      </bottom>
      <diagonal/>
    </border>
  </borders>
  <cellStyleXfs count="31">
    <xf numFmtId="0" fontId="0" fillId="0" borderId="0"/>
    <xf numFmtId="9" fontId="2" fillId="0" borderId="0" applyFont="0" applyFill="0" applyBorder="0" applyAlignment="0" applyProtection="0"/>
    <xf numFmtId="165" fontId="2" fillId="0" borderId="0" applyFont="0" applyFill="0" applyBorder="0" applyAlignment="0" applyProtection="0"/>
    <xf numFmtId="0" fontId="6" fillId="0" borderId="0" applyNumberFormat="0" applyFill="0" applyBorder="0" applyAlignment="0" applyProtection="0">
      <alignment vertical="top"/>
      <protection locked="0"/>
    </xf>
    <xf numFmtId="0" fontId="12" fillId="0" borderId="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0"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0" fillId="0" borderId="0" applyFont="0" applyFill="0" applyBorder="0" applyAlignment="0" applyProtection="0"/>
    <xf numFmtId="0" fontId="21" fillId="0" borderId="0"/>
    <xf numFmtId="0" fontId="22" fillId="0" borderId="0" applyNumberFormat="0" applyFill="0" applyBorder="0" applyAlignment="0" applyProtection="0"/>
    <xf numFmtId="0" fontId="6" fillId="0" borderId="0" applyNumberFormat="0" applyFill="0" applyBorder="0" applyAlignment="0" applyProtection="0">
      <alignment vertical="top"/>
      <protection locked="0"/>
    </xf>
    <xf numFmtId="0" fontId="23" fillId="0" borderId="0"/>
    <xf numFmtId="0" fontId="24" fillId="0" borderId="0"/>
    <xf numFmtId="0" fontId="20" fillId="0" borderId="0"/>
    <xf numFmtId="0" fontId="2" fillId="0" borderId="0"/>
    <xf numFmtId="0" fontId="20" fillId="0" borderId="0"/>
    <xf numFmtId="0" fontId="20" fillId="0" borderId="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165" fontId="2" fillId="0" borderId="0" applyFont="0" applyFill="0" applyBorder="0" applyAlignment="0" applyProtection="0"/>
    <xf numFmtId="0" fontId="1" fillId="0" borderId="0"/>
    <xf numFmtId="165" fontId="1" fillId="0" borderId="0" applyFont="0" applyFill="0" applyBorder="0" applyAlignment="0" applyProtection="0"/>
  </cellStyleXfs>
  <cellXfs count="411">
    <xf numFmtId="0" fontId="0" fillId="0" borderId="0" xfId="0"/>
    <xf numFmtId="49" fontId="5" fillId="2" borderId="0" xfId="2" applyNumberFormat="1" applyFont="1" applyFill="1" applyAlignment="1">
      <alignment horizontal="left"/>
    </xf>
    <xf numFmtId="0" fontId="7" fillId="3" borderId="0" xfId="3" applyFont="1" applyFill="1" applyAlignment="1" applyProtection="1"/>
    <xf numFmtId="0" fontId="5" fillId="2" borderId="0" xfId="0" applyFont="1" applyFill="1" applyAlignment="1">
      <alignment horizontal="left"/>
    </xf>
    <xf numFmtId="0" fontId="5" fillId="2" borderId="0" xfId="0" applyFont="1" applyFill="1" applyBorder="1" applyAlignment="1">
      <alignment horizontal="left"/>
    </xf>
    <xf numFmtId="0" fontId="5" fillId="2" borderId="0" xfId="0" applyFont="1" applyFill="1" applyBorder="1" applyAlignment="1">
      <alignment horizontal="left" vertical="center"/>
    </xf>
    <xf numFmtId="0" fontId="5" fillId="2" borderId="0" xfId="0" applyFont="1" applyFill="1" applyBorder="1" applyAlignment="1">
      <alignment horizontal="left" vertical="top"/>
    </xf>
    <xf numFmtId="0" fontId="8" fillId="2" borderId="0" xfId="0" applyFont="1" applyFill="1" applyBorder="1" applyAlignment="1">
      <alignment horizontal="left" vertical="center"/>
    </xf>
    <xf numFmtId="0" fontId="9" fillId="2" borderId="1" xfId="0" applyFont="1" applyFill="1" applyBorder="1" applyAlignment="1">
      <alignment horizontal="center" vertical="center"/>
    </xf>
    <xf numFmtId="0" fontId="10" fillId="2" borderId="1" xfId="0" applyFont="1" applyFill="1" applyBorder="1" applyAlignment="1">
      <alignment horizontal="center"/>
    </xf>
    <xf numFmtId="0" fontId="10" fillId="2" borderId="0" xfId="0" applyFont="1" applyFill="1" applyBorder="1" applyAlignment="1">
      <alignment horizontal="left" vertical="top"/>
    </xf>
    <xf numFmtId="0" fontId="10" fillId="2" borderId="0" xfId="0" applyFont="1" applyFill="1" applyBorder="1" applyAlignment="1">
      <alignment horizontal="left" vertical="center"/>
    </xf>
    <xf numFmtId="0" fontId="10" fillId="2" borderId="0" xfId="0" applyFont="1" applyFill="1" applyBorder="1" applyAlignment="1">
      <alignment horizontal="left"/>
    </xf>
    <xf numFmtId="0" fontId="10" fillId="2" borderId="0" xfId="0" applyFont="1" applyFill="1" applyAlignment="1">
      <alignment horizontal="left"/>
    </xf>
    <xf numFmtId="0" fontId="8" fillId="2" borderId="0" xfId="0" applyFont="1" applyFill="1" applyBorder="1" applyAlignment="1">
      <alignment horizontal="left" vertical="top"/>
    </xf>
    <xf numFmtId="0" fontId="11" fillId="2" borderId="0" xfId="0" applyFont="1" applyFill="1" applyAlignment="1">
      <alignment horizontal="left"/>
    </xf>
    <xf numFmtId="2" fontId="13" fillId="4" borderId="0" xfId="4" applyNumberFormat="1" applyFont="1" applyFill="1"/>
    <xf numFmtId="2" fontId="14" fillId="4" borderId="0" xfId="4" applyNumberFormat="1" applyFont="1" applyFill="1"/>
    <xf numFmtId="2" fontId="14" fillId="4" borderId="0" xfId="3" applyNumberFormat="1" applyFont="1" applyFill="1" applyAlignment="1" applyProtection="1"/>
    <xf numFmtId="2" fontId="15" fillId="4" borderId="0" xfId="4" applyNumberFormat="1" applyFont="1" applyFill="1"/>
    <xf numFmtId="2" fontId="10" fillId="4" borderId="0" xfId="4" applyNumberFormat="1" applyFont="1" applyFill="1" applyBorder="1"/>
    <xf numFmtId="2" fontId="16" fillId="4" borderId="1" xfId="4" applyNumberFormat="1" applyFont="1" applyFill="1" applyBorder="1"/>
    <xf numFmtId="2" fontId="13" fillId="4" borderId="0" xfId="3" applyNumberFormat="1" applyFont="1" applyFill="1" applyBorder="1" applyAlignment="1" applyProtection="1"/>
    <xf numFmtId="2" fontId="13" fillId="4" borderId="0" xfId="4" applyNumberFormat="1" applyFont="1" applyFill="1" applyBorder="1"/>
    <xf numFmtId="9" fontId="13" fillId="4" borderId="1" xfId="1" applyFont="1" applyFill="1" applyBorder="1" applyAlignment="1">
      <alignment horizontal="center"/>
    </xf>
    <xf numFmtId="2" fontId="16" fillId="4" borderId="1" xfId="4" applyNumberFormat="1" applyFont="1" applyFill="1" applyBorder="1" applyAlignment="1">
      <alignment horizontal="center"/>
    </xf>
    <xf numFmtId="2" fontId="13" fillId="4" borderId="1" xfId="4" applyNumberFormat="1" applyFont="1" applyFill="1" applyBorder="1"/>
    <xf numFmtId="2" fontId="13" fillId="4" borderId="1" xfId="3" applyNumberFormat="1" applyFont="1" applyFill="1" applyBorder="1" applyAlignment="1" applyProtection="1">
      <alignment horizontal="center"/>
    </xf>
    <xf numFmtId="2" fontId="10" fillId="4" borderId="1" xfId="4" applyNumberFormat="1" applyFont="1" applyFill="1" applyBorder="1" applyAlignment="1">
      <alignment horizontal="center"/>
    </xf>
    <xf numFmtId="9" fontId="13" fillId="4" borderId="1" xfId="5" applyFont="1" applyFill="1" applyBorder="1" applyAlignment="1">
      <alignment horizontal="center"/>
    </xf>
    <xf numFmtId="2" fontId="13" fillId="4" borderId="1" xfId="4" applyNumberFormat="1" applyFont="1" applyFill="1" applyBorder="1" applyAlignment="1">
      <alignment horizontal="left"/>
    </xf>
    <xf numFmtId="9" fontId="10" fillId="4" borderId="1" xfId="5" applyFont="1" applyFill="1" applyBorder="1" applyAlignment="1">
      <alignment horizontal="center"/>
    </xf>
    <xf numFmtId="2" fontId="13" fillId="4" borderId="1" xfId="4" applyNumberFormat="1" applyFont="1" applyFill="1" applyBorder="1" applyAlignment="1">
      <alignment horizontal="center"/>
    </xf>
    <xf numFmtId="2" fontId="13" fillId="4" borderId="0" xfId="4" applyNumberFormat="1" applyFont="1" applyFill="1" applyBorder="1" applyAlignment="1">
      <alignment horizontal="right"/>
    </xf>
    <xf numFmtId="2" fontId="15" fillId="4" borderId="0" xfId="4" applyNumberFormat="1" applyFont="1" applyFill="1" applyBorder="1"/>
    <xf numFmtId="2" fontId="17" fillId="4" borderId="0" xfId="4" applyNumberFormat="1" applyFont="1" applyFill="1" applyBorder="1"/>
    <xf numFmtId="2" fontId="16" fillId="4" borderId="3" xfId="4" applyNumberFormat="1" applyFont="1" applyFill="1" applyBorder="1" applyAlignment="1">
      <alignment horizontal="center"/>
    </xf>
    <xf numFmtId="2" fontId="10" fillId="4" borderId="1" xfId="4" applyNumberFormat="1" applyFont="1" applyFill="1" applyBorder="1"/>
    <xf numFmtId="2" fontId="10" fillId="4" borderId="3" xfId="4" applyNumberFormat="1" applyFont="1" applyFill="1" applyBorder="1" applyAlignment="1">
      <alignment horizontal="center"/>
    </xf>
    <xf numFmtId="2" fontId="10" fillId="4" borderId="0" xfId="4" applyNumberFormat="1" applyFont="1" applyFill="1"/>
    <xf numFmtId="0" fontId="5" fillId="2" borderId="1" xfId="0" applyFont="1" applyFill="1" applyBorder="1" applyAlignment="1">
      <alignment horizontal="left" vertical="center"/>
    </xf>
    <xf numFmtId="9" fontId="5" fillId="2" borderId="1" xfId="0" applyNumberFormat="1" applyFont="1" applyFill="1" applyBorder="1" applyAlignment="1">
      <alignment horizontal="center" vertical="center"/>
    </xf>
    <xf numFmtId="0" fontId="5" fillId="2" borderId="1" xfId="0" applyFont="1" applyFill="1" applyBorder="1" applyAlignment="1">
      <alignment horizontal="left"/>
    </xf>
    <xf numFmtId="0" fontId="5" fillId="2" borderId="1" xfId="0" applyFont="1" applyFill="1" applyBorder="1" applyAlignment="1">
      <alignment horizontal="center"/>
    </xf>
    <xf numFmtId="0" fontId="5" fillId="2" borderId="1" xfId="0" applyFont="1" applyFill="1" applyBorder="1" applyAlignment="1"/>
    <xf numFmtId="0" fontId="8" fillId="2" borderId="0" xfId="0" applyFont="1" applyFill="1" applyAlignment="1">
      <alignment horizontal="left"/>
    </xf>
    <xf numFmtId="0" fontId="9" fillId="2" borderId="1" xfId="0" applyFont="1" applyFill="1" applyBorder="1" applyAlignment="1">
      <alignment horizontal="center"/>
    </xf>
    <xf numFmtId="9" fontId="5" fillId="2" borderId="0" xfId="0" applyNumberFormat="1" applyFont="1" applyFill="1" applyBorder="1" applyAlignment="1">
      <alignment horizontal="center" vertical="center"/>
    </xf>
    <xf numFmtId="0" fontId="5" fillId="2" borderId="1" xfId="0" applyFont="1" applyFill="1" applyBorder="1" applyAlignment="1">
      <alignment horizontal="center" vertical="center"/>
    </xf>
    <xf numFmtId="167" fontId="5" fillId="2" borderId="1" xfId="0" applyNumberFormat="1" applyFont="1" applyFill="1" applyBorder="1" applyAlignment="1">
      <alignment horizontal="center"/>
    </xf>
    <xf numFmtId="0" fontId="8" fillId="2" borderId="0" xfId="0" applyFont="1" applyFill="1" applyBorder="1" applyAlignment="1">
      <alignment horizontal="left"/>
    </xf>
    <xf numFmtId="0" fontId="5" fillId="2" borderId="0" xfId="0" applyFont="1" applyFill="1" applyBorder="1" applyAlignment="1">
      <alignment horizontal="center"/>
    </xf>
    <xf numFmtId="0" fontId="4" fillId="2" borderId="1" xfId="0" applyFont="1" applyFill="1" applyBorder="1" applyAlignment="1">
      <alignment horizontal="center"/>
    </xf>
    <xf numFmtId="0" fontId="0" fillId="2" borderId="1" xfId="0" applyFill="1" applyBorder="1" applyAlignment="1">
      <alignment horizontal="center"/>
    </xf>
    <xf numFmtId="0" fontId="8" fillId="0" borderId="0" xfId="0" applyFont="1" applyAlignment="1">
      <alignment vertical="center"/>
    </xf>
    <xf numFmtId="0" fontId="8" fillId="2" borderId="1" xfId="0" applyFont="1" applyFill="1" applyBorder="1" applyAlignment="1">
      <alignment horizontal="left"/>
    </xf>
    <xf numFmtId="0" fontId="10" fillId="0" borderId="0" xfId="0" applyFont="1" applyAlignment="1">
      <alignment vertical="center"/>
    </xf>
    <xf numFmtId="2" fontId="10" fillId="2" borderId="1" xfId="0" applyNumberFormat="1" applyFont="1" applyFill="1" applyBorder="1" applyAlignment="1">
      <alignment horizontal="center"/>
    </xf>
    <xf numFmtId="2" fontId="10" fillId="2" borderId="0" xfId="0" applyNumberFormat="1" applyFont="1" applyFill="1" applyBorder="1" applyAlignment="1">
      <alignment horizontal="center"/>
    </xf>
    <xf numFmtId="0" fontId="4" fillId="2" borderId="4" xfId="0" applyFont="1" applyFill="1" applyBorder="1" applyAlignment="1">
      <alignment horizontal="center"/>
    </xf>
    <xf numFmtId="10" fontId="10" fillId="2" borderId="0" xfId="0" applyNumberFormat="1" applyFont="1" applyFill="1" applyBorder="1" applyAlignment="1">
      <alignment horizontal="center"/>
    </xf>
    <xf numFmtId="0" fontId="10" fillId="2" borderId="0" xfId="0" applyFont="1" applyFill="1" applyAlignment="1">
      <alignment vertical="center"/>
    </xf>
    <xf numFmtId="0" fontId="13" fillId="4" borderId="0" xfId="4" applyFont="1" applyFill="1"/>
    <xf numFmtId="0" fontId="14" fillId="4" borderId="0" xfId="4" applyFont="1" applyFill="1"/>
    <xf numFmtId="3" fontId="14" fillId="4" borderId="0" xfId="3" applyNumberFormat="1" applyFont="1" applyFill="1" applyAlignment="1" applyProtection="1"/>
    <xf numFmtId="0" fontId="13" fillId="4" borderId="5" xfId="4" applyFont="1" applyFill="1" applyBorder="1"/>
    <xf numFmtId="0" fontId="13" fillId="4" borderId="6" xfId="4" applyFont="1" applyFill="1" applyBorder="1"/>
    <xf numFmtId="3" fontId="14" fillId="4" borderId="6" xfId="3" applyNumberFormat="1" applyFont="1" applyFill="1" applyBorder="1" applyAlignment="1" applyProtection="1"/>
    <xf numFmtId="0" fontId="13" fillId="4" borderId="7" xfId="4" applyFont="1" applyFill="1" applyBorder="1"/>
    <xf numFmtId="0" fontId="13" fillId="4" borderId="8" xfId="4" applyFont="1" applyFill="1" applyBorder="1"/>
    <xf numFmtId="0" fontId="13" fillId="4" borderId="0" xfId="4" applyFont="1" applyFill="1" applyBorder="1"/>
    <xf numFmtId="3" fontId="14" fillId="4" borderId="0" xfId="3" applyNumberFormat="1" applyFont="1" applyFill="1" applyBorder="1" applyAlignment="1" applyProtection="1"/>
    <xf numFmtId="0" fontId="13" fillId="4" borderId="9" xfId="4" applyFont="1" applyFill="1" applyBorder="1"/>
    <xf numFmtId="0" fontId="13" fillId="4" borderId="10" xfId="4" applyFont="1" applyFill="1" applyBorder="1"/>
    <xf numFmtId="0" fontId="13" fillId="4" borderId="2" xfId="4" applyFont="1" applyFill="1" applyBorder="1"/>
    <xf numFmtId="3" fontId="14" fillId="4" borderId="2" xfId="3" applyNumberFormat="1" applyFont="1" applyFill="1" applyBorder="1" applyAlignment="1" applyProtection="1"/>
    <xf numFmtId="0" fontId="13" fillId="4" borderId="11" xfId="4" applyFont="1" applyFill="1" applyBorder="1"/>
    <xf numFmtId="0" fontId="15" fillId="4" borderId="0" xfId="4" applyFont="1" applyFill="1" applyBorder="1"/>
    <xf numFmtId="3" fontId="13" fillId="4" borderId="0" xfId="3" applyNumberFormat="1" applyFont="1" applyFill="1" applyBorder="1" applyAlignment="1" applyProtection="1"/>
    <xf numFmtId="0" fontId="13" fillId="4" borderId="1" xfId="4" applyFont="1" applyFill="1" applyBorder="1"/>
    <xf numFmtId="3" fontId="13" fillId="4" borderId="1" xfId="4" applyNumberFormat="1" applyFont="1" applyFill="1" applyBorder="1" applyAlignment="1">
      <alignment horizontal="center"/>
    </xf>
    <xf numFmtId="9" fontId="13" fillId="4" borderId="1" xfId="4" applyNumberFormat="1" applyFont="1" applyFill="1" applyBorder="1" applyAlignment="1">
      <alignment horizontal="center"/>
    </xf>
    <xf numFmtId="0" fontId="13" fillId="4" borderId="0" xfId="4" applyFont="1" applyFill="1" applyBorder="1" applyAlignment="1">
      <alignment horizontal="center"/>
    </xf>
    <xf numFmtId="3" fontId="10" fillId="4" borderId="1" xfId="4" applyNumberFormat="1" applyFont="1" applyFill="1" applyBorder="1" applyAlignment="1">
      <alignment horizontal="center"/>
    </xf>
    <xf numFmtId="3" fontId="13" fillId="4" borderId="0" xfId="4" applyNumberFormat="1" applyFont="1" applyFill="1" applyBorder="1"/>
    <xf numFmtId="0" fontId="16" fillId="4" borderId="1" xfId="4" applyFont="1" applyFill="1" applyBorder="1" applyAlignment="1">
      <alignment horizontal="center"/>
    </xf>
    <xf numFmtId="3" fontId="16" fillId="4" borderId="1" xfId="4" applyNumberFormat="1" applyFont="1" applyFill="1" applyBorder="1" applyAlignment="1">
      <alignment horizontal="center"/>
    </xf>
    <xf numFmtId="0" fontId="13" fillId="4" borderId="1" xfId="4" applyFont="1" applyFill="1" applyBorder="1" applyAlignment="1">
      <alignment horizontal="center"/>
    </xf>
    <xf numFmtId="0" fontId="10" fillId="4" borderId="1" xfId="4" applyFont="1" applyFill="1" applyBorder="1" applyAlignment="1">
      <alignment horizontal="center"/>
    </xf>
    <xf numFmtId="9" fontId="10" fillId="4" borderId="1" xfId="5" applyNumberFormat="1" applyFont="1" applyFill="1" applyBorder="1" applyAlignment="1">
      <alignment horizontal="center"/>
    </xf>
    <xf numFmtId="0" fontId="13" fillId="4" borderId="0" xfId="4" applyFont="1" applyFill="1" applyBorder="1" applyAlignment="1">
      <alignment horizontal="right"/>
    </xf>
    <xf numFmtId="0" fontId="13" fillId="4" borderId="1" xfId="4" applyFont="1" applyFill="1" applyBorder="1" applyAlignment="1">
      <alignment horizontal="left"/>
    </xf>
    <xf numFmtId="168" fontId="13" fillId="4" borderId="0" xfId="4" applyNumberFormat="1" applyFont="1" applyFill="1" applyBorder="1"/>
    <xf numFmtId="0" fontId="13" fillId="4" borderId="3" xfId="4" applyFont="1" applyFill="1" applyBorder="1"/>
    <xf numFmtId="3" fontId="10" fillId="4" borderId="12" xfId="4" applyNumberFormat="1" applyFont="1" applyFill="1" applyBorder="1" applyAlignment="1">
      <alignment horizontal="center"/>
    </xf>
    <xf numFmtId="3" fontId="10" fillId="4" borderId="0" xfId="4" applyNumberFormat="1" applyFont="1" applyFill="1" applyBorder="1"/>
    <xf numFmtId="0" fontId="13" fillId="4" borderId="0" xfId="4" applyFont="1" applyFill="1" applyBorder="1" applyAlignment="1">
      <alignment horizontal="left"/>
    </xf>
    <xf numFmtId="0" fontId="16" fillId="4" borderId="0" xfId="4" applyFont="1" applyFill="1" applyBorder="1"/>
    <xf numFmtId="169" fontId="10" fillId="4" borderId="1" xfId="4" applyNumberFormat="1" applyFont="1" applyFill="1" applyBorder="1" applyAlignment="1">
      <alignment horizontal="center"/>
    </xf>
    <xf numFmtId="0" fontId="16" fillId="4" borderId="1" xfId="4" applyFont="1" applyFill="1" applyBorder="1"/>
    <xf numFmtId="169" fontId="18" fillId="4" borderId="1" xfId="4" applyNumberFormat="1" applyFont="1" applyFill="1" applyBorder="1" applyAlignment="1">
      <alignment horizontal="center"/>
    </xf>
    <xf numFmtId="3" fontId="13" fillId="4" borderId="0" xfId="4" applyNumberFormat="1" applyFont="1" applyFill="1"/>
    <xf numFmtId="0" fontId="15" fillId="4" borderId="0" xfId="4" applyFont="1" applyFill="1"/>
    <xf numFmtId="0" fontId="10" fillId="4" borderId="0" xfId="4" applyFont="1" applyFill="1"/>
    <xf numFmtId="3" fontId="10" fillId="4" borderId="0" xfId="4" applyNumberFormat="1" applyFont="1" applyFill="1" applyAlignment="1">
      <alignment horizontal="center"/>
    </xf>
    <xf numFmtId="0" fontId="16" fillId="4" borderId="0" xfId="4" applyFont="1" applyFill="1"/>
    <xf numFmtId="1" fontId="10" fillId="4" borderId="1" xfId="1" applyNumberFormat="1" applyFont="1" applyFill="1" applyBorder="1" applyAlignment="1">
      <alignment horizontal="center"/>
    </xf>
    <xf numFmtId="0" fontId="3" fillId="4" borderId="0" xfId="0" quotePrefix="1" applyFont="1" applyFill="1"/>
    <xf numFmtId="0" fontId="10" fillId="4" borderId="0" xfId="4" quotePrefix="1" applyFont="1" applyFill="1"/>
    <xf numFmtId="0" fontId="10" fillId="4" borderId="0" xfId="4" quotePrefix="1" applyFont="1" applyFill="1" applyBorder="1"/>
    <xf numFmtId="3" fontId="15" fillId="4" borderId="0" xfId="4" applyNumberFormat="1" applyFont="1" applyFill="1"/>
    <xf numFmtId="3" fontId="16" fillId="4" borderId="0" xfId="4" applyNumberFormat="1" applyFont="1" applyFill="1"/>
    <xf numFmtId="3" fontId="13" fillId="4" borderId="1" xfId="4" applyNumberFormat="1" applyFont="1" applyFill="1" applyBorder="1"/>
    <xf numFmtId="4" fontId="10" fillId="4" borderId="1" xfId="4" applyNumberFormat="1" applyFont="1" applyFill="1" applyBorder="1" applyAlignment="1">
      <alignment horizontal="center"/>
    </xf>
    <xf numFmtId="10" fontId="13" fillId="4" borderId="1" xfId="5" applyNumberFormat="1" applyFont="1" applyFill="1" applyBorder="1" applyAlignment="1">
      <alignment horizontal="center"/>
    </xf>
    <xf numFmtId="0" fontId="10" fillId="4" borderId="0" xfId="4" applyFont="1" applyFill="1" applyBorder="1"/>
    <xf numFmtId="10" fontId="10" fillId="4" borderId="1" xfId="5" applyNumberFormat="1" applyFont="1" applyFill="1" applyBorder="1" applyAlignment="1">
      <alignment horizontal="center"/>
    </xf>
    <xf numFmtId="3" fontId="16" fillId="4" borderId="1" xfId="3" applyNumberFormat="1" applyFont="1" applyFill="1" applyBorder="1" applyAlignment="1" applyProtection="1">
      <alignment horizontal="center"/>
    </xf>
    <xf numFmtId="3" fontId="13" fillId="4" borderId="1" xfId="3" applyNumberFormat="1" applyFont="1" applyFill="1" applyBorder="1" applyAlignment="1" applyProtection="1">
      <alignment horizontal="center"/>
    </xf>
    <xf numFmtId="4" fontId="13" fillId="4" borderId="1" xfId="3" applyNumberFormat="1" applyFont="1" applyFill="1" applyBorder="1" applyAlignment="1" applyProtection="1">
      <alignment horizontal="center"/>
    </xf>
    <xf numFmtId="4" fontId="13" fillId="4" borderId="1" xfId="4" applyNumberFormat="1" applyFont="1" applyFill="1" applyBorder="1" applyAlignment="1">
      <alignment horizontal="center"/>
    </xf>
    <xf numFmtId="166" fontId="13" fillId="4" borderId="1" xfId="5" applyNumberFormat="1" applyFont="1" applyFill="1" applyBorder="1" applyAlignment="1">
      <alignment horizontal="center"/>
    </xf>
    <xf numFmtId="166" fontId="13" fillId="4" borderId="1" xfId="5" applyNumberFormat="1" applyFont="1" applyFill="1" applyBorder="1" applyAlignment="1" applyProtection="1">
      <alignment horizontal="center"/>
    </xf>
    <xf numFmtId="3" fontId="13" fillId="4" borderId="0" xfId="3" applyNumberFormat="1" applyFont="1" applyFill="1" applyBorder="1" applyAlignment="1" applyProtection="1">
      <alignment horizontal="right"/>
    </xf>
    <xf numFmtId="0" fontId="18" fillId="4" borderId="0" xfId="4" applyFont="1" applyFill="1" applyBorder="1"/>
    <xf numFmtId="4" fontId="10" fillId="4" borderId="0" xfId="4" applyNumberFormat="1" applyFont="1" applyFill="1" applyBorder="1"/>
    <xf numFmtId="0" fontId="13" fillId="4" borderId="0" xfId="4" applyFont="1" applyFill="1" applyBorder="1" applyAlignment="1">
      <alignment horizontal="left" vertical="top"/>
    </xf>
    <xf numFmtId="0" fontId="16" fillId="4" borderId="1" xfId="4" applyFont="1" applyFill="1" applyBorder="1" applyAlignment="1">
      <alignment horizontal="left"/>
    </xf>
    <xf numFmtId="4" fontId="13" fillId="4" borderId="0" xfId="4" applyNumberFormat="1" applyFont="1" applyFill="1" applyBorder="1"/>
    <xf numFmtId="4" fontId="13" fillId="4" borderId="0" xfId="3" applyNumberFormat="1" applyFont="1" applyFill="1" applyBorder="1" applyAlignment="1" applyProtection="1"/>
    <xf numFmtId="170" fontId="10" fillId="4" borderId="1" xfId="4" applyNumberFormat="1" applyFont="1" applyFill="1" applyBorder="1" applyAlignment="1">
      <alignment horizontal="center"/>
    </xf>
    <xf numFmtId="171" fontId="13" fillId="4" borderId="0" xfId="4" applyNumberFormat="1" applyFont="1" applyFill="1" applyBorder="1"/>
    <xf numFmtId="172" fontId="13" fillId="4" borderId="0" xfId="4" applyNumberFormat="1" applyFont="1" applyFill="1" applyBorder="1"/>
    <xf numFmtId="0" fontId="19" fillId="0" borderId="0" xfId="0" applyFont="1"/>
    <xf numFmtId="0" fontId="0" fillId="0" borderId="1" xfId="0" applyBorder="1"/>
    <xf numFmtId="0" fontId="0" fillId="5" borderId="1" xfId="0" applyFill="1" applyBorder="1" applyAlignment="1">
      <alignment horizontal="center"/>
    </xf>
    <xf numFmtId="0" fontId="0" fillId="0" borderId="1" xfId="0" applyBorder="1" applyAlignment="1">
      <alignment horizontal="center"/>
    </xf>
    <xf numFmtId="166" fontId="0" fillId="0" borderId="1" xfId="1" applyNumberFormat="1" applyFont="1" applyBorder="1" applyAlignment="1">
      <alignment horizontal="center"/>
    </xf>
    <xf numFmtId="166" fontId="3" fillId="0" borderId="1" xfId="1" applyNumberFormat="1" applyFont="1" applyBorder="1" applyAlignment="1">
      <alignment horizontal="center"/>
    </xf>
    <xf numFmtId="166" fontId="0" fillId="5" borderId="1" xfId="1" applyNumberFormat="1" applyFont="1" applyFill="1" applyBorder="1" applyAlignment="1">
      <alignment horizontal="center"/>
    </xf>
    <xf numFmtId="0" fontId="0" fillId="0" borderId="0" xfId="0" applyBorder="1"/>
    <xf numFmtId="0" fontId="3" fillId="0" borderId="0" xfId="0" applyFont="1"/>
    <xf numFmtId="173" fontId="0" fillId="0" borderId="0" xfId="0" applyNumberFormat="1"/>
    <xf numFmtId="0" fontId="4" fillId="0" borderId="0" xfId="0" applyFont="1"/>
    <xf numFmtId="2" fontId="10" fillId="2" borderId="1" xfId="0" applyNumberFormat="1" applyFont="1" applyFill="1" applyBorder="1" applyAlignment="1">
      <alignment horizontal="center" vertical="center"/>
    </xf>
    <xf numFmtId="2" fontId="5" fillId="2" borderId="0" xfId="0" applyNumberFormat="1" applyFont="1" applyFill="1" applyBorder="1" applyAlignment="1">
      <alignment horizontal="left" vertical="center"/>
    </xf>
    <xf numFmtId="2" fontId="5" fillId="2" borderId="2" xfId="0" applyNumberFormat="1" applyFont="1" applyFill="1" applyBorder="1" applyAlignment="1">
      <alignment horizontal="center"/>
    </xf>
    <xf numFmtId="2" fontId="13" fillId="4" borderId="1" xfId="1" applyNumberFormat="1" applyFont="1" applyFill="1" applyBorder="1" applyAlignment="1">
      <alignment horizontal="center"/>
    </xf>
    <xf numFmtId="2" fontId="13" fillId="4" borderId="1" xfId="5" applyNumberFormat="1" applyFont="1" applyFill="1" applyBorder="1" applyAlignment="1">
      <alignment horizontal="center"/>
    </xf>
    <xf numFmtId="2" fontId="10" fillId="4" borderId="1" xfId="5" applyNumberFormat="1" applyFont="1" applyFill="1" applyBorder="1" applyAlignment="1">
      <alignment horizontal="center"/>
    </xf>
    <xf numFmtId="2" fontId="5" fillId="2" borderId="1" xfId="0" applyNumberFormat="1" applyFont="1" applyFill="1" applyBorder="1" applyAlignment="1">
      <alignment horizontal="center" vertical="center"/>
    </xf>
    <xf numFmtId="2" fontId="5" fillId="2" borderId="1" xfId="0" applyNumberFormat="1" applyFont="1" applyFill="1" applyBorder="1" applyAlignment="1">
      <alignment horizontal="center"/>
    </xf>
    <xf numFmtId="2" fontId="10" fillId="2" borderId="1" xfId="1" applyNumberFormat="1" applyFont="1" applyFill="1" applyBorder="1" applyAlignment="1">
      <alignment horizontal="center"/>
    </xf>
    <xf numFmtId="2" fontId="10" fillId="2" borderId="1" xfId="5" applyNumberFormat="1" applyFont="1" applyFill="1" applyBorder="1" applyAlignment="1">
      <alignment horizontal="center" vertical="center"/>
    </xf>
    <xf numFmtId="2" fontId="0" fillId="2" borderId="1" xfId="1" applyNumberFormat="1" applyFont="1" applyFill="1" applyBorder="1" applyAlignment="1">
      <alignment horizontal="center"/>
    </xf>
    <xf numFmtId="173" fontId="10" fillId="2" borderId="1" xfId="1" applyNumberFormat="1" applyFont="1" applyFill="1" applyBorder="1" applyAlignment="1">
      <alignment horizontal="center"/>
    </xf>
    <xf numFmtId="174" fontId="10" fillId="2" borderId="1" xfId="1" applyNumberFormat="1" applyFont="1" applyFill="1" applyBorder="1" applyAlignment="1">
      <alignment horizontal="center"/>
    </xf>
    <xf numFmtId="173" fontId="10" fillId="2" borderId="1" xfId="0" applyNumberFormat="1" applyFont="1" applyFill="1" applyBorder="1" applyAlignment="1">
      <alignment horizontal="center"/>
    </xf>
    <xf numFmtId="10" fontId="10" fillId="4" borderId="1" xfId="4" applyNumberFormat="1" applyFont="1" applyFill="1" applyBorder="1" applyAlignment="1">
      <alignment horizontal="center"/>
    </xf>
    <xf numFmtId="164" fontId="13" fillId="4" borderId="0" xfId="4" applyNumberFormat="1" applyFont="1" applyFill="1" applyBorder="1"/>
    <xf numFmtId="0" fontId="10" fillId="4" borderId="0" xfId="4" quotePrefix="1" applyFont="1" applyFill="1" applyAlignment="1">
      <alignment horizontal="left"/>
    </xf>
    <xf numFmtId="0" fontId="25" fillId="2" borderId="0" xfId="0" applyFont="1" applyFill="1" applyBorder="1" applyAlignment="1">
      <alignment horizontal="left"/>
    </xf>
    <xf numFmtId="0" fontId="9" fillId="2" borderId="1" xfId="0" applyFont="1" applyFill="1" applyBorder="1" applyAlignment="1">
      <alignment horizontal="left"/>
    </xf>
    <xf numFmtId="0" fontId="9" fillId="4" borderId="1" xfId="4" applyFont="1" applyFill="1" applyBorder="1" applyAlignment="1">
      <alignment horizontal="center"/>
    </xf>
    <xf numFmtId="0" fontId="13" fillId="6" borderId="1" xfId="4" applyFont="1" applyFill="1" applyBorder="1" applyAlignment="1">
      <alignment horizontal="center"/>
    </xf>
    <xf numFmtId="0" fontId="10" fillId="6" borderId="1" xfId="4" applyFont="1" applyFill="1" applyBorder="1" applyAlignment="1">
      <alignment horizontal="center"/>
    </xf>
    <xf numFmtId="165" fontId="10" fillId="4" borderId="1" xfId="28" applyFont="1" applyFill="1" applyBorder="1" applyAlignment="1">
      <alignment horizontal="center"/>
    </xf>
    <xf numFmtId="165" fontId="13" fillId="4" borderId="0" xfId="4" applyNumberFormat="1" applyFont="1" applyFill="1" applyBorder="1"/>
    <xf numFmtId="175" fontId="10" fillId="4" borderId="1" xfId="28" applyNumberFormat="1" applyFont="1" applyFill="1" applyBorder="1" applyAlignment="1">
      <alignment horizontal="center"/>
    </xf>
    <xf numFmtId="0" fontId="15" fillId="4" borderId="0" xfId="4" applyFont="1" applyFill="1" applyBorder="1" applyAlignment="1">
      <alignment vertical="top"/>
    </xf>
    <xf numFmtId="176" fontId="10" fillId="4" borderId="7" xfId="28" applyNumberFormat="1" applyFont="1" applyFill="1" applyBorder="1" applyAlignment="1">
      <alignment horizontal="center"/>
    </xf>
    <xf numFmtId="0" fontId="13" fillId="4" borderId="12" xfId="4" applyFont="1" applyFill="1" applyBorder="1"/>
    <xf numFmtId="176" fontId="10" fillId="4" borderId="12" xfId="28" applyNumberFormat="1" applyFont="1" applyFill="1" applyBorder="1" applyAlignment="1">
      <alignment horizontal="center"/>
    </xf>
    <xf numFmtId="176" fontId="10" fillId="4" borderId="11" xfId="28" applyNumberFormat="1" applyFont="1" applyFill="1" applyBorder="1" applyAlignment="1">
      <alignment horizontal="center"/>
    </xf>
    <xf numFmtId="0" fontId="13" fillId="4" borderId="13" xfId="4" applyFont="1" applyFill="1" applyBorder="1"/>
    <xf numFmtId="174" fontId="10" fillId="4" borderId="1" xfId="4" applyNumberFormat="1" applyFont="1" applyFill="1" applyBorder="1" applyAlignment="1">
      <alignment horizontal="center"/>
    </xf>
    <xf numFmtId="174" fontId="10" fillId="4" borderId="7" xfId="28" applyNumberFormat="1" applyFont="1" applyFill="1" applyBorder="1" applyAlignment="1">
      <alignment horizontal="center"/>
    </xf>
    <xf numFmtId="174" fontId="10" fillId="4" borderId="12" xfId="28" applyNumberFormat="1" applyFont="1" applyFill="1" applyBorder="1" applyAlignment="1">
      <alignment horizontal="center"/>
    </xf>
    <xf numFmtId="174" fontId="10" fillId="4" borderId="11" xfId="28" applyNumberFormat="1" applyFont="1" applyFill="1" applyBorder="1" applyAlignment="1">
      <alignment horizontal="center"/>
    </xf>
    <xf numFmtId="2" fontId="10" fillId="4" borderId="0" xfId="28" applyNumberFormat="1" applyFont="1" applyFill="1" applyBorder="1" applyAlignment="1">
      <alignment horizontal="center"/>
    </xf>
    <xf numFmtId="165" fontId="29" fillId="2" borderId="0" xfId="28" applyFont="1" applyFill="1" applyBorder="1" applyAlignment="1">
      <alignment horizontal="center" vertical="center"/>
    </xf>
    <xf numFmtId="10" fontId="10" fillId="2" borderId="1" xfId="0" applyNumberFormat="1" applyFont="1" applyFill="1" applyBorder="1" applyAlignment="1">
      <alignment horizontal="center" vertical="center"/>
    </xf>
    <xf numFmtId="165" fontId="29" fillId="2" borderId="0" xfId="28" applyFont="1" applyFill="1" applyBorder="1" applyAlignment="1">
      <alignment horizontal="center"/>
    </xf>
    <xf numFmtId="165" fontId="29" fillId="2" borderId="0" xfId="28" applyFont="1" applyFill="1" applyAlignment="1">
      <alignment horizontal="center"/>
    </xf>
    <xf numFmtId="0" fontId="15" fillId="2" borderId="0" xfId="0" applyFont="1" applyFill="1" applyAlignment="1">
      <alignment horizontal="left"/>
    </xf>
    <xf numFmtId="0" fontId="5" fillId="2" borderId="0" xfId="0" applyNumberFormat="1" applyFont="1" applyFill="1" applyBorder="1" applyAlignment="1">
      <alignment horizontal="left" vertical="center"/>
    </xf>
    <xf numFmtId="0" fontId="9" fillId="2" borderId="3" xfId="0" applyFont="1" applyFill="1" applyBorder="1" applyAlignment="1">
      <alignment horizontal="center"/>
    </xf>
    <xf numFmtId="0" fontId="9" fillId="2" borderId="13" xfId="0" applyFont="1" applyFill="1" applyBorder="1" applyAlignment="1">
      <alignment horizontal="center"/>
    </xf>
    <xf numFmtId="0" fontId="0" fillId="2" borderId="8" xfId="0" applyFill="1" applyBorder="1" applyAlignment="1">
      <alignment horizontal="center"/>
    </xf>
    <xf numFmtId="2" fontId="0" fillId="2" borderId="0" xfId="5" applyNumberFormat="1" applyFont="1" applyFill="1" applyBorder="1" applyAlignment="1">
      <alignment horizontal="center"/>
    </xf>
    <xf numFmtId="0" fontId="0" fillId="2" borderId="10" xfId="0" applyFill="1" applyBorder="1" applyAlignment="1">
      <alignment horizontal="center"/>
    </xf>
    <xf numFmtId="2" fontId="0" fillId="2" borderId="2" xfId="5" applyNumberFormat="1" applyFont="1" applyFill="1" applyBorder="1" applyAlignment="1">
      <alignment horizontal="center"/>
    </xf>
    <xf numFmtId="0" fontId="18" fillId="2" borderId="1" xfId="0" applyFont="1" applyFill="1" applyBorder="1" applyAlignment="1">
      <alignment horizontal="left" vertical="center"/>
    </xf>
    <xf numFmtId="0" fontId="16" fillId="2" borderId="1" xfId="0" applyFont="1" applyFill="1" applyBorder="1" applyAlignment="1">
      <alignment horizontal="center" vertical="center"/>
    </xf>
    <xf numFmtId="0" fontId="16" fillId="2" borderId="1" xfId="0" applyFont="1" applyFill="1" applyBorder="1" applyAlignment="1">
      <alignment horizontal="center"/>
    </xf>
    <xf numFmtId="0" fontId="13" fillId="2" borderId="1" xfId="0" applyFont="1" applyFill="1" applyBorder="1" applyAlignment="1">
      <alignment horizontal="left" vertical="center"/>
    </xf>
    <xf numFmtId="2" fontId="10" fillId="2" borderId="0" xfId="0" applyNumberFormat="1" applyFont="1" applyFill="1" applyBorder="1" applyAlignment="1">
      <alignment horizontal="center" vertical="center"/>
    </xf>
    <xf numFmtId="0" fontId="13" fillId="2" borderId="1" xfId="0" applyFont="1" applyFill="1" applyBorder="1" applyAlignment="1">
      <alignment horizontal="left"/>
    </xf>
    <xf numFmtId="2" fontId="10" fillId="2" borderId="0" xfId="5" applyNumberFormat="1" applyFont="1" applyFill="1" applyBorder="1" applyAlignment="1">
      <alignment horizontal="center" vertical="center"/>
    </xf>
    <xf numFmtId="0" fontId="13" fillId="2" borderId="1" xfId="0" applyFont="1" applyFill="1" applyBorder="1" applyAlignment="1">
      <alignment horizontal="center"/>
    </xf>
    <xf numFmtId="2" fontId="10" fillId="2" borderId="1" xfId="28" applyNumberFormat="1" applyFont="1" applyFill="1" applyBorder="1" applyAlignment="1">
      <alignment horizontal="center" vertical="center"/>
    </xf>
    <xf numFmtId="0" fontId="0" fillId="2" borderId="0" xfId="0" applyFill="1"/>
    <xf numFmtId="173" fontId="0" fillId="2" borderId="0" xfId="0" applyNumberFormat="1" applyFill="1"/>
    <xf numFmtId="2" fontId="5" fillId="2" borderId="1" xfId="1" applyNumberFormat="1" applyFont="1" applyFill="1" applyBorder="1" applyAlignment="1">
      <alignment horizontal="center" vertical="center"/>
    </xf>
    <xf numFmtId="0" fontId="9" fillId="2" borderId="1" xfId="0" applyFont="1" applyFill="1" applyBorder="1" applyAlignment="1">
      <alignment horizontal="center" wrapText="1"/>
    </xf>
    <xf numFmtId="2" fontId="5" fillId="2" borderId="1" xfId="1" applyNumberFormat="1" applyFont="1" applyFill="1" applyBorder="1" applyAlignment="1">
      <alignment horizontal="center"/>
    </xf>
    <xf numFmtId="173" fontId="5" fillId="2" borderId="1" xfId="0" applyNumberFormat="1" applyFont="1" applyFill="1" applyBorder="1" applyAlignment="1">
      <alignment horizontal="center"/>
    </xf>
    <xf numFmtId="173" fontId="5" fillId="2" borderId="1" xfId="1" applyNumberFormat="1" applyFont="1" applyFill="1" applyBorder="1" applyAlignment="1">
      <alignment horizontal="center"/>
    </xf>
    <xf numFmtId="2" fontId="5" fillId="2" borderId="0" xfId="1" applyNumberFormat="1" applyFont="1" applyFill="1" applyBorder="1" applyAlignment="1">
      <alignment horizontal="center"/>
    </xf>
    <xf numFmtId="173" fontId="10" fillId="2" borderId="0" xfId="1" applyNumberFormat="1" applyFont="1" applyFill="1" applyBorder="1" applyAlignment="1">
      <alignment horizontal="center"/>
    </xf>
    <xf numFmtId="0" fontId="11" fillId="2" borderId="0" xfId="0" applyFont="1" applyFill="1" applyBorder="1" applyAlignment="1">
      <alignment horizontal="center"/>
    </xf>
    <xf numFmtId="0" fontId="13" fillId="4" borderId="8" xfId="4" applyFont="1" applyFill="1" applyBorder="1" applyAlignment="1">
      <alignment horizontal="center"/>
    </xf>
    <xf numFmtId="9" fontId="13" fillId="4" borderId="0" xfId="1" applyFont="1" applyFill="1" applyBorder="1" applyAlignment="1">
      <alignment horizontal="center"/>
    </xf>
    <xf numFmtId="173" fontId="13" fillId="4" borderId="0" xfId="4" applyNumberFormat="1" applyFont="1" applyFill="1" applyBorder="1"/>
    <xf numFmtId="173" fontId="10" fillId="4" borderId="1" xfId="5" applyNumberFormat="1" applyFont="1" applyFill="1" applyBorder="1" applyAlignment="1">
      <alignment horizontal="center"/>
    </xf>
    <xf numFmtId="174" fontId="10" fillId="4" borderId="1" xfId="1" applyNumberFormat="1" applyFont="1" applyFill="1" applyBorder="1" applyAlignment="1">
      <alignment horizontal="center"/>
    </xf>
    <xf numFmtId="10" fontId="13" fillId="4" borderId="0" xfId="1" applyNumberFormat="1" applyFont="1" applyFill="1" applyBorder="1" applyAlignment="1">
      <alignment horizontal="center"/>
    </xf>
    <xf numFmtId="10" fontId="10" fillId="4" borderId="0" xfId="1" applyNumberFormat="1" applyFont="1" applyFill="1" applyBorder="1" applyAlignment="1">
      <alignment horizontal="center"/>
    </xf>
    <xf numFmtId="0" fontId="14" fillId="4" borderId="0" xfId="4" applyFont="1" applyFill="1" applyBorder="1"/>
    <xf numFmtId="0" fontId="30" fillId="3" borderId="12" xfId="0" applyFont="1" applyFill="1" applyBorder="1" applyAlignment="1">
      <alignment horizontal="center"/>
    </xf>
    <xf numFmtId="0" fontId="31" fillId="3" borderId="0" xfId="0" applyFont="1" applyFill="1"/>
    <xf numFmtId="0" fontId="30" fillId="3" borderId="0" xfId="0" applyFont="1" applyFill="1"/>
    <xf numFmtId="0" fontId="30" fillId="3" borderId="1" xfId="0" applyFont="1" applyFill="1" applyBorder="1"/>
    <xf numFmtId="0" fontId="30" fillId="3" borderId="14" xfId="0" applyFont="1" applyFill="1" applyBorder="1"/>
    <xf numFmtId="0" fontId="17" fillId="4" borderId="0" xfId="4" applyFont="1" applyFill="1" applyBorder="1"/>
    <xf numFmtId="3" fontId="17" fillId="4" borderId="0" xfId="3" applyNumberFormat="1" applyFont="1" applyFill="1" applyBorder="1" applyAlignment="1" applyProtection="1"/>
    <xf numFmtId="0" fontId="16" fillId="4" borderId="0" xfId="4" applyFont="1" applyFill="1" applyBorder="1" applyAlignment="1">
      <alignment vertical="top" wrapText="1"/>
    </xf>
    <xf numFmtId="0" fontId="13" fillId="4" borderId="0" xfId="4" applyFont="1" applyFill="1" applyBorder="1" applyAlignment="1">
      <alignment vertical="top"/>
    </xf>
    <xf numFmtId="0" fontId="15" fillId="4" borderId="0" xfId="4" applyFont="1" applyFill="1" applyBorder="1" applyAlignment="1">
      <alignment horizontal="left" vertical="top" wrapText="1"/>
    </xf>
    <xf numFmtId="10" fontId="15" fillId="4" borderId="0" xfId="4" applyNumberFormat="1" applyFont="1" applyFill="1" applyBorder="1" applyAlignment="1">
      <alignment horizontal="left" vertical="top"/>
    </xf>
    <xf numFmtId="10" fontId="15" fillId="4" borderId="0" xfId="4" applyNumberFormat="1" applyFont="1" applyFill="1" applyBorder="1" applyAlignment="1">
      <alignment vertical="top" wrapText="1"/>
    </xf>
    <xf numFmtId="0" fontId="13" fillId="4" borderId="1" xfId="4" applyFont="1" applyFill="1" applyBorder="1" applyAlignment="1">
      <alignment horizontal="right"/>
    </xf>
    <xf numFmtId="9" fontId="13" fillId="4" borderId="1" xfId="1" applyFont="1" applyFill="1" applyBorder="1"/>
    <xf numFmtId="164" fontId="13" fillId="4" borderId="0" xfId="4" applyNumberFormat="1" applyFont="1" applyFill="1"/>
    <xf numFmtId="3" fontId="10" fillId="4" borderId="1" xfId="4" applyNumberFormat="1" applyFont="1" applyFill="1" applyBorder="1"/>
    <xf numFmtId="3" fontId="10" fillId="7" borderId="1" xfId="4" applyNumberFormat="1" applyFont="1" applyFill="1" applyBorder="1" applyAlignment="1">
      <alignment horizontal="center"/>
    </xf>
    <xf numFmtId="0" fontId="10" fillId="4" borderId="0" xfId="4" applyFont="1" applyFill="1" applyBorder="1" applyAlignment="1">
      <alignment horizontal="center"/>
    </xf>
    <xf numFmtId="10" fontId="10" fillId="4" borderId="1" xfId="1" applyNumberFormat="1" applyFont="1" applyFill="1" applyBorder="1" applyAlignment="1">
      <alignment horizontal="center"/>
    </xf>
    <xf numFmtId="3" fontId="10" fillId="4" borderId="0" xfId="4" applyNumberFormat="1" applyFont="1" applyFill="1" applyBorder="1" applyAlignment="1">
      <alignment horizontal="center"/>
    </xf>
    <xf numFmtId="3" fontId="18" fillId="4" borderId="0" xfId="4" applyNumberFormat="1" applyFont="1" applyFill="1" applyBorder="1"/>
    <xf numFmtId="10" fontId="18" fillId="4" borderId="0" xfId="5" applyNumberFormat="1" applyFont="1" applyFill="1" applyBorder="1"/>
    <xf numFmtId="168" fontId="10" fillId="4" borderId="0" xfId="4" applyNumberFormat="1" applyFont="1" applyFill="1" applyBorder="1"/>
    <xf numFmtId="3" fontId="13" fillId="4" borderId="0" xfId="3" applyNumberFormat="1" applyFont="1" applyFill="1" applyBorder="1" applyAlignment="1" applyProtection="1">
      <alignment horizontal="left"/>
    </xf>
    <xf numFmtId="0" fontId="16" fillId="4" borderId="0" xfId="4" applyFont="1" applyFill="1" applyBorder="1" applyAlignment="1">
      <alignment horizontal="left"/>
    </xf>
    <xf numFmtId="4" fontId="13" fillId="4" borderId="1" xfId="4" applyNumberFormat="1" applyFont="1" applyFill="1" applyBorder="1"/>
    <xf numFmtId="3" fontId="13" fillId="4" borderId="0" xfId="4" applyNumberFormat="1" applyFont="1" applyFill="1" applyBorder="1" applyAlignment="1">
      <alignment horizontal="right"/>
    </xf>
    <xf numFmtId="3" fontId="13" fillId="4" borderId="1" xfId="4" applyNumberFormat="1" applyFont="1" applyFill="1" applyBorder="1" applyAlignment="1">
      <alignment horizontal="right"/>
    </xf>
    <xf numFmtId="10" fontId="13" fillId="4" borderId="1" xfId="5" applyNumberFormat="1" applyFont="1" applyFill="1" applyBorder="1" applyAlignment="1">
      <alignment horizontal="right"/>
    </xf>
    <xf numFmtId="3" fontId="13" fillId="4" borderId="0" xfId="4" applyNumberFormat="1" applyFont="1" applyFill="1" applyBorder="1" applyAlignment="1">
      <alignment horizontal="left"/>
    </xf>
    <xf numFmtId="0" fontId="10" fillId="4" borderId="0" xfId="4" applyFont="1" applyFill="1" applyBorder="1" applyAlignment="1">
      <alignment horizontal="left" vertical="top"/>
    </xf>
    <xf numFmtId="0" fontId="28" fillId="4" borderId="0" xfId="4" applyFont="1" applyFill="1" applyBorder="1" applyAlignment="1">
      <alignment horizontal="right" vertical="top" wrapText="1"/>
    </xf>
    <xf numFmtId="0" fontId="28" fillId="4" borderId="0" xfId="4" applyFont="1" applyFill="1" applyBorder="1" applyAlignment="1">
      <alignment horizontal="left" vertical="top" wrapText="1"/>
    </xf>
    <xf numFmtId="0" fontId="10" fillId="4" borderId="0" xfId="4" applyFont="1" applyFill="1" applyBorder="1" applyAlignment="1">
      <alignment horizontal="right" vertical="top" wrapText="1"/>
    </xf>
    <xf numFmtId="0" fontId="10" fillId="4" borderId="0" xfId="4" applyFont="1" applyFill="1" applyBorder="1" applyAlignment="1">
      <alignment horizontal="left" vertical="top" wrapText="1"/>
    </xf>
    <xf numFmtId="0" fontId="15" fillId="4" borderId="0" xfId="4" applyFont="1" applyFill="1" applyBorder="1" applyAlignment="1">
      <alignment horizontal="left" vertical="top"/>
    </xf>
    <xf numFmtId="0" fontId="15" fillId="4" borderId="0" xfId="4" applyFont="1" applyFill="1" applyBorder="1" applyAlignment="1">
      <alignment horizontal="left"/>
    </xf>
    <xf numFmtId="10" fontId="13" fillId="4" borderId="0" xfId="5" applyNumberFormat="1" applyFont="1" applyFill="1" applyBorder="1" applyAlignment="1">
      <alignment horizontal="right"/>
    </xf>
    <xf numFmtId="0" fontId="10" fillId="4" borderId="0" xfId="4" applyFont="1" applyFill="1" applyBorder="1" applyAlignment="1">
      <alignment horizontal="left"/>
    </xf>
    <xf numFmtId="0" fontId="16" fillId="4" borderId="2" xfId="4" applyFont="1" applyFill="1" applyBorder="1" applyAlignment="1"/>
    <xf numFmtId="3" fontId="13" fillId="4" borderId="1" xfId="4" applyNumberFormat="1" applyFont="1" applyFill="1" applyBorder="1" applyAlignment="1">
      <alignment horizontal="left"/>
    </xf>
    <xf numFmtId="4" fontId="10" fillId="4" borderId="1" xfId="4" applyNumberFormat="1" applyFont="1" applyFill="1" applyBorder="1" applyAlignment="1">
      <alignment horizontal="right"/>
    </xf>
    <xf numFmtId="3" fontId="16" fillId="4" borderId="0" xfId="3" applyNumberFormat="1" applyFont="1" applyFill="1" applyBorder="1" applyAlignment="1" applyProtection="1">
      <alignment horizontal="right"/>
    </xf>
    <xf numFmtId="4" fontId="13" fillId="4" borderId="0" xfId="3" applyNumberFormat="1" applyFont="1" applyFill="1" applyBorder="1" applyAlignment="1" applyProtection="1">
      <alignment horizontal="right"/>
    </xf>
    <xf numFmtId="3" fontId="16" fillId="4" borderId="1" xfId="4" applyNumberFormat="1" applyFont="1" applyFill="1" applyBorder="1" applyAlignment="1">
      <alignment horizontal="left"/>
    </xf>
    <xf numFmtId="4" fontId="18" fillId="4" borderId="1" xfId="4" applyNumberFormat="1" applyFont="1" applyFill="1" applyBorder="1" applyAlignment="1">
      <alignment horizontal="right"/>
    </xf>
    <xf numFmtId="168" fontId="13" fillId="4" borderId="0" xfId="4" applyNumberFormat="1" applyFont="1" applyFill="1" applyBorder="1" applyAlignment="1">
      <alignment horizontal="left"/>
    </xf>
    <xf numFmtId="0" fontId="10" fillId="4" borderId="0" xfId="4" applyFont="1" applyFill="1" applyBorder="1" applyAlignment="1">
      <alignment horizontal="right"/>
    </xf>
    <xf numFmtId="4" fontId="10" fillId="4" borderId="0" xfId="4" applyNumberFormat="1" applyFont="1" applyFill="1" applyBorder="1" applyAlignment="1">
      <alignment horizontal="right"/>
    </xf>
    <xf numFmtId="170" fontId="10" fillId="4" borderId="0" xfId="3" applyNumberFormat="1" applyFont="1" applyFill="1" applyBorder="1" applyAlignment="1" applyProtection="1">
      <alignment horizontal="center"/>
    </xf>
    <xf numFmtId="4" fontId="10" fillId="4" borderId="0" xfId="4" applyNumberFormat="1" applyFont="1" applyFill="1" applyBorder="1" applyAlignment="1">
      <alignment horizontal="center"/>
    </xf>
    <xf numFmtId="164" fontId="10" fillId="4" borderId="0" xfId="4" applyNumberFormat="1" applyFont="1" applyFill="1" applyBorder="1" applyAlignment="1">
      <alignment horizontal="center"/>
    </xf>
    <xf numFmtId="4" fontId="10" fillId="4" borderId="0" xfId="5" applyNumberFormat="1" applyFont="1" applyFill="1" applyBorder="1" applyAlignment="1">
      <alignment horizontal="center"/>
    </xf>
    <xf numFmtId="168" fontId="10" fillId="4" borderId="0" xfId="4" applyNumberFormat="1" applyFont="1" applyFill="1" applyBorder="1" applyAlignment="1">
      <alignment horizontal="left"/>
    </xf>
    <xf numFmtId="0" fontId="6" fillId="0" borderId="0" xfId="3" applyAlignment="1" applyProtection="1">
      <alignment horizontal="center"/>
    </xf>
    <xf numFmtId="0" fontId="0" fillId="0" borderId="9" xfId="0" applyBorder="1"/>
    <xf numFmtId="0" fontId="26" fillId="2" borderId="0" xfId="0" applyFont="1" applyFill="1" applyBorder="1" applyAlignment="1">
      <alignment horizontal="left"/>
    </xf>
    <xf numFmtId="0" fontId="6" fillId="0" borderId="0" xfId="3" applyBorder="1" applyAlignment="1" applyProtection="1">
      <alignment horizontal="center"/>
    </xf>
    <xf numFmtId="3" fontId="10" fillId="0" borderId="1" xfId="4" applyNumberFormat="1" applyFont="1" applyFill="1" applyBorder="1"/>
    <xf numFmtId="0" fontId="13" fillId="2" borderId="1" xfId="0" applyFont="1" applyFill="1" applyBorder="1" applyAlignment="1">
      <alignment horizontal="center" vertical="center"/>
    </xf>
    <xf numFmtId="0" fontId="15" fillId="4" borderId="0" xfId="4" applyFont="1" applyFill="1" applyBorder="1" applyAlignment="1">
      <alignment horizontal="left" vertical="top" wrapText="1"/>
    </xf>
    <xf numFmtId="0" fontId="5" fillId="2" borderId="1" xfId="0" applyFont="1" applyFill="1" applyBorder="1" applyAlignment="1">
      <alignment horizontal="center" vertical="center"/>
    </xf>
    <xf numFmtId="2" fontId="18" fillId="2" borderId="1" xfId="1" applyNumberFormat="1" applyFont="1" applyFill="1" applyBorder="1" applyAlignment="1">
      <alignment horizontal="center"/>
    </xf>
    <xf numFmtId="0" fontId="9" fillId="2" borderId="12" xfId="0" applyFont="1" applyFill="1" applyBorder="1" applyAlignment="1">
      <alignment horizontal="center" vertical="center"/>
    </xf>
    <xf numFmtId="2" fontId="5" fillId="2" borderId="9" xfId="0" applyNumberFormat="1" applyFont="1" applyFill="1" applyBorder="1" applyAlignment="1">
      <alignment horizontal="center" vertical="center"/>
    </xf>
    <xf numFmtId="2" fontId="32" fillId="8" borderId="0" xfId="0" applyNumberFormat="1" applyFont="1" applyFill="1" applyBorder="1" applyAlignment="1">
      <alignment horizontal="right" vertical="center" wrapText="1"/>
    </xf>
    <xf numFmtId="0" fontId="33" fillId="8" borderId="0" xfId="0" applyFont="1" applyFill="1" applyBorder="1" applyAlignment="1">
      <alignment horizontal="right" vertical="center" wrapText="1"/>
    </xf>
    <xf numFmtId="2" fontId="33" fillId="8" borderId="0" xfId="0" applyNumberFormat="1" applyFont="1" applyFill="1" applyBorder="1" applyAlignment="1">
      <alignment horizontal="right" vertical="center" wrapText="1"/>
    </xf>
    <xf numFmtId="0" fontId="34" fillId="8" borderId="0" xfId="0" applyFont="1" applyFill="1" applyBorder="1" applyAlignment="1">
      <alignment horizontal="right" vertical="center" wrapText="1"/>
    </xf>
    <xf numFmtId="2" fontId="34" fillId="8" borderId="0" xfId="0" applyNumberFormat="1" applyFont="1" applyFill="1" applyBorder="1" applyAlignment="1">
      <alignment horizontal="right" vertical="center" wrapText="1"/>
    </xf>
    <xf numFmtId="0" fontId="32" fillId="8" borderId="0" xfId="0" applyFont="1" applyFill="1" applyBorder="1" applyAlignment="1">
      <alignment horizontal="right" vertical="center" wrapText="1"/>
    </xf>
    <xf numFmtId="2" fontId="5" fillId="2" borderId="11" xfId="0" applyNumberFormat="1" applyFont="1" applyFill="1" applyBorder="1" applyAlignment="1">
      <alignment horizontal="center" vertical="center"/>
    </xf>
    <xf numFmtId="0" fontId="9" fillId="2" borderId="4" xfId="0" applyFont="1" applyFill="1" applyBorder="1" applyAlignment="1">
      <alignment horizontal="center" vertical="center"/>
    </xf>
    <xf numFmtId="2" fontId="16" fillId="2" borderId="1" xfId="0" applyNumberFormat="1" applyFont="1" applyFill="1" applyBorder="1" applyAlignment="1">
      <alignment horizontal="center"/>
    </xf>
    <xf numFmtId="0" fontId="35" fillId="2" borderId="0" xfId="0" applyFont="1" applyFill="1" applyAlignment="1">
      <alignment horizontal="left"/>
    </xf>
    <xf numFmtId="0" fontId="13" fillId="2" borderId="0" xfId="0" applyFont="1" applyFill="1" applyBorder="1" applyAlignment="1">
      <alignment horizontal="center"/>
    </xf>
    <xf numFmtId="0" fontId="5" fillId="0" borderId="0" xfId="0" applyFont="1" applyFill="1" applyBorder="1" applyAlignment="1">
      <alignment horizontal="left"/>
    </xf>
    <xf numFmtId="0" fontId="13" fillId="2" borderId="0" xfId="0" applyFont="1" applyFill="1" applyBorder="1" applyAlignment="1">
      <alignment horizontal="left"/>
    </xf>
    <xf numFmtId="0" fontId="16" fillId="2" borderId="3" xfId="0" applyFont="1" applyFill="1" applyBorder="1" applyAlignment="1">
      <alignment horizontal="center"/>
    </xf>
    <xf numFmtId="0" fontId="13" fillId="2" borderId="8" xfId="0" applyFont="1" applyFill="1" applyBorder="1" applyAlignment="1">
      <alignment horizontal="center"/>
    </xf>
    <xf numFmtId="2" fontId="10" fillId="2" borderId="3" xfId="0" applyNumberFormat="1" applyFont="1" applyFill="1" applyBorder="1" applyAlignment="1">
      <alignment horizontal="center"/>
    </xf>
    <xf numFmtId="2" fontId="13" fillId="2" borderId="8" xfId="0" applyNumberFormat="1" applyFont="1" applyFill="1" applyBorder="1" applyAlignment="1">
      <alignment horizontal="center"/>
    </xf>
    <xf numFmtId="2" fontId="10" fillId="2" borderId="8" xfId="5" applyNumberFormat="1" applyFont="1" applyFill="1" applyBorder="1" applyAlignment="1">
      <alignment horizontal="center"/>
    </xf>
    <xf numFmtId="2" fontId="10" fillId="0" borderId="0" xfId="0" applyNumberFormat="1" applyFont="1" applyFill="1" applyBorder="1" applyAlignment="1">
      <alignment horizontal="center" vertical="center"/>
    </xf>
    <xf numFmtId="2" fontId="10" fillId="2" borderId="0" xfId="5" applyNumberFormat="1" applyFont="1" applyFill="1" applyBorder="1" applyAlignment="1">
      <alignment horizontal="center"/>
    </xf>
    <xf numFmtId="0" fontId="15" fillId="2" borderId="0" xfId="0" applyFont="1" applyFill="1" applyBorder="1" applyAlignment="1">
      <alignment horizontal="left"/>
    </xf>
    <xf numFmtId="2" fontId="10" fillId="0" borderId="0" xfId="0" applyNumberFormat="1" applyFont="1" applyFill="1" applyBorder="1" applyAlignment="1">
      <alignment horizontal="left"/>
    </xf>
    <xf numFmtId="0" fontId="9" fillId="2" borderId="0" xfId="0" applyFont="1" applyFill="1" applyAlignment="1">
      <alignment horizontal="left"/>
    </xf>
    <xf numFmtId="0" fontId="27" fillId="2" borderId="1" xfId="0" applyFont="1" applyFill="1" applyBorder="1" applyAlignment="1">
      <alignment horizontal="left"/>
    </xf>
    <xf numFmtId="0" fontId="5" fillId="2" borderId="13" xfId="0" applyFont="1" applyFill="1" applyBorder="1" applyAlignment="1">
      <alignment horizontal="center"/>
    </xf>
    <xf numFmtId="0" fontId="5" fillId="2" borderId="12" xfId="0" applyFont="1" applyFill="1" applyBorder="1" applyAlignment="1">
      <alignment horizontal="center"/>
    </xf>
    <xf numFmtId="0" fontId="9" fillId="2" borderId="0" xfId="0" applyFont="1" applyFill="1" applyBorder="1" applyAlignment="1">
      <alignment horizontal="center"/>
    </xf>
    <xf numFmtId="0" fontId="5" fillId="2" borderId="15" xfId="0" applyFont="1" applyFill="1" applyBorder="1" applyAlignment="1">
      <alignment horizontal="center"/>
    </xf>
    <xf numFmtId="0" fontId="9" fillId="2" borderId="9" xfId="0" applyFont="1" applyFill="1" applyBorder="1" applyAlignment="1">
      <alignment horizontal="center"/>
    </xf>
    <xf numFmtId="0" fontId="5" fillId="2" borderId="14" xfId="0" applyFont="1" applyFill="1" applyBorder="1" applyAlignment="1">
      <alignment horizontal="center"/>
    </xf>
    <xf numFmtId="0" fontId="5" fillId="2" borderId="2" xfId="0" applyFont="1" applyFill="1" applyBorder="1" applyAlignment="1">
      <alignment horizontal="left"/>
    </xf>
    <xf numFmtId="0" fontId="9" fillId="2" borderId="11" xfId="0" applyFont="1" applyFill="1" applyBorder="1" applyAlignment="1">
      <alignment horizontal="left"/>
    </xf>
    <xf numFmtId="0" fontId="9" fillId="2" borderId="0" xfId="0" applyFont="1" applyFill="1" applyBorder="1" applyAlignment="1">
      <alignment horizontal="left"/>
    </xf>
    <xf numFmtId="0" fontId="0" fillId="2" borderId="0" xfId="0" applyFont="1" applyFill="1"/>
    <xf numFmtId="0" fontId="5" fillId="2" borderId="0" xfId="29" applyFont="1" applyFill="1" applyAlignment="1">
      <alignment horizontal="left"/>
    </xf>
    <xf numFmtId="0" fontId="1" fillId="0" borderId="0" xfId="29"/>
    <xf numFmtId="0" fontId="5" fillId="2" borderId="0" xfId="29" applyFont="1" applyFill="1" applyBorder="1" applyAlignment="1">
      <alignment horizontal="left"/>
    </xf>
    <xf numFmtId="0" fontId="5" fillId="2" borderId="0" xfId="29" applyFont="1" applyFill="1" applyBorder="1" applyAlignment="1">
      <alignment horizontal="left" vertical="center"/>
    </xf>
    <xf numFmtId="0" fontId="8" fillId="2" borderId="0" xfId="29" applyFont="1" applyFill="1" applyBorder="1" applyAlignment="1">
      <alignment horizontal="left" vertical="center"/>
    </xf>
    <xf numFmtId="0" fontId="15" fillId="2" borderId="0" xfId="29" applyFont="1" applyFill="1" applyBorder="1" applyAlignment="1">
      <alignment horizontal="left" vertical="center"/>
    </xf>
    <xf numFmtId="0" fontId="9" fillId="2" borderId="16" xfId="29" applyFont="1" applyFill="1" applyBorder="1" applyAlignment="1">
      <alignment horizontal="center"/>
    </xf>
    <xf numFmtId="0" fontId="9" fillId="2" borderId="17" xfId="29" applyFont="1" applyFill="1" applyBorder="1" applyAlignment="1">
      <alignment horizontal="center"/>
    </xf>
    <xf numFmtId="0" fontId="9" fillId="2" borderId="18" xfId="29" applyFont="1" applyFill="1" applyBorder="1" applyAlignment="1">
      <alignment horizontal="center"/>
    </xf>
    <xf numFmtId="0" fontId="9" fillId="2" borderId="19" xfId="29" applyFont="1" applyFill="1" applyBorder="1" applyAlignment="1">
      <alignment horizontal="center" wrapText="1"/>
    </xf>
    <xf numFmtId="0" fontId="9" fillId="2" borderId="20" xfId="29" applyFont="1" applyFill="1" applyBorder="1" applyAlignment="1">
      <alignment horizontal="center" wrapText="1"/>
    </xf>
    <xf numFmtId="0" fontId="1" fillId="2" borderId="21" xfId="29" applyFill="1" applyBorder="1" applyAlignment="1">
      <alignment horizontal="center"/>
    </xf>
    <xf numFmtId="4" fontId="1" fillId="2" borderId="11" xfId="29" applyNumberFormat="1" applyFill="1" applyBorder="1" applyAlignment="1">
      <alignment horizontal="center"/>
    </xf>
    <xf numFmtId="4" fontId="1" fillId="2" borderId="10" xfId="29" applyNumberFormat="1" applyFill="1" applyBorder="1" applyAlignment="1">
      <alignment horizontal="center"/>
    </xf>
    <xf numFmtId="2" fontId="5" fillId="2" borderId="22" xfId="29" applyNumberFormat="1" applyFont="1" applyFill="1" applyBorder="1" applyAlignment="1">
      <alignment horizontal="left"/>
    </xf>
    <xf numFmtId="2" fontId="5" fillId="2" borderId="23" xfId="29" applyNumberFormat="1" applyFont="1" applyFill="1" applyBorder="1" applyAlignment="1">
      <alignment horizontal="left"/>
    </xf>
    <xf numFmtId="0" fontId="1" fillId="2" borderId="24" xfId="29" applyFill="1" applyBorder="1" applyAlignment="1">
      <alignment horizontal="center"/>
    </xf>
    <xf numFmtId="4" fontId="1" fillId="2" borderId="12" xfId="29" applyNumberFormat="1" applyFill="1" applyBorder="1" applyAlignment="1">
      <alignment horizontal="center"/>
    </xf>
    <xf numFmtId="4" fontId="1" fillId="2" borderId="3" xfId="29" applyNumberFormat="1" applyFill="1" applyBorder="1" applyAlignment="1">
      <alignment horizontal="center"/>
    </xf>
    <xf numFmtId="2" fontId="10" fillId="2" borderId="25" xfId="30" applyNumberFormat="1" applyFont="1" applyFill="1" applyBorder="1" applyAlignment="1">
      <alignment horizontal="center"/>
    </xf>
    <xf numFmtId="2" fontId="10" fillId="2" borderId="26" xfId="30" applyNumberFormat="1" applyFont="1" applyFill="1" applyBorder="1" applyAlignment="1">
      <alignment horizontal="center"/>
    </xf>
    <xf numFmtId="2" fontId="1" fillId="0" borderId="0" xfId="29" applyNumberFormat="1"/>
    <xf numFmtId="0" fontId="1" fillId="2" borderId="27" xfId="29" applyFill="1" applyBorder="1" applyAlignment="1">
      <alignment horizontal="center"/>
    </xf>
    <xf numFmtId="4" fontId="1" fillId="2" borderId="28" xfId="29" applyNumberFormat="1" applyFill="1" applyBorder="1" applyAlignment="1">
      <alignment horizontal="center"/>
    </xf>
    <xf numFmtId="4" fontId="1" fillId="2" borderId="29" xfId="29" applyNumberFormat="1" applyFill="1" applyBorder="1" applyAlignment="1">
      <alignment horizontal="center"/>
    </xf>
    <xf numFmtId="2" fontId="10" fillId="2" borderId="30" xfId="30" applyNumberFormat="1" applyFont="1" applyFill="1" applyBorder="1" applyAlignment="1">
      <alignment horizontal="center"/>
    </xf>
    <xf numFmtId="2" fontId="10" fillId="2" borderId="31" xfId="30" applyNumberFormat="1" applyFont="1" applyFill="1" applyBorder="1" applyAlignment="1">
      <alignment horizontal="center"/>
    </xf>
    <xf numFmtId="0" fontId="9" fillId="2" borderId="32" xfId="29" applyFont="1" applyFill="1" applyBorder="1" applyAlignment="1">
      <alignment horizontal="left" vertical="center"/>
    </xf>
    <xf numFmtId="165" fontId="10" fillId="2" borderId="33" xfId="30" applyFont="1" applyFill="1" applyBorder="1" applyAlignment="1">
      <alignment horizontal="center"/>
    </xf>
    <xf numFmtId="165" fontId="10" fillId="2" borderId="0" xfId="30" applyFont="1" applyFill="1" applyBorder="1" applyAlignment="1">
      <alignment horizontal="center"/>
    </xf>
    <xf numFmtId="0" fontId="9" fillId="2" borderId="34" xfId="29" applyFont="1" applyFill="1" applyBorder="1" applyAlignment="1">
      <alignment horizontal="left" vertical="center"/>
    </xf>
    <xf numFmtId="165" fontId="10" fillId="2" borderId="27" xfId="30" applyFont="1" applyFill="1" applyBorder="1" applyAlignment="1">
      <alignment horizontal="center"/>
    </xf>
    <xf numFmtId="49" fontId="9" fillId="2" borderId="16" xfId="29" applyNumberFormat="1" applyFont="1" applyFill="1" applyBorder="1" applyAlignment="1">
      <alignment horizontal="left" vertical="center"/>
    </xf>
    <xf numFmtId="49" fontId="9" fillId="2" borderId="0" xfId="29" applyNumberFormat="1" applyFont="1" applyFill="1" applyBorder="1" applyAlignment="1">
      <alignment horizontal="left" vertical="center"/>
    </xf>
    <xf numFmtId="0" fontId="8" fillId="2" borderId="0" xfId="29" applyFont="1" applyFill="1" applyBorder="1" applyAlignment="1">
      <alignment horizontal="left" vertical="top" wrapText="1"/>
    </xf>
    <xf numFmtId="0" fontId="19" fillId="2" borderId="0" xfId="0" applyFont="1" applyFill="1"/>
    <xf numFmtId="0" fontId="27" fillId="2" borderId="5" xfId="0" applyFont="1" applyFill="1" applyBorder="1" applyAlignment="1">
      <alignment horizontal="left"/>
    </xf>
    <xf numFmtId="0" fontId="27" fillId="2" borderId="10" xfId="0" applyFont="1" applyFill="1" applyBorder="1" applyAlignment="1">
      <alignment horizontal="left"/>
    </xf>
    <xf numFmtId="174" fontId="10" fillId="4" borderId="0" xfId="1" applyNumberFormat="1" applyFont="1" applyFill="1" applyBorder="1" applyAlignment="1">
      <alignment horizontal="center"/>
    </xf>
    <xf numFmtId="177" fontId="10" fillId="4" borderId="0" xfId="1" applyNumberFormat="1" applyFont="1" applyFill="1" applyBorder="1" applyAlignment="1">
      <alignment horizontal="center"/>
    </xf>
    <xf numFmtId="174" fontId="38" fillId="4" borderId="1" xfId="1" applyNumberFormat="1" applyFont="1" applyFill="1" applyBorder="1" applyAlignment="1">
      <alignment horizontal="center"/>
    </xf>
    <xf numFmtId="173" fontId="10" fillId="4" borderId="0" xfId="5" applyNumberFormat="1" applyFont="1" applyFill="1" applyBorder="1" applyAlignment="1">
      <alignment horizontal="center"/>
    </xf>
    <xf numFmtId="2" fontId="10" fillId="4" borderId="0" xfId="4" applyNumberFormat="1" applyFont="1" applyFill="1" applyBorder="1" applyAlignment="1">
      <alignment horizontal="center"/>
    </xf>
    <xf numFmtId="2" fontId="10" fillId="4" borderId="0" xfId="5" applyNumberFormat="1" applyFont="1" applyFill="1" applyBorder="1" applyAlignment="1">
      <alignment horizontal="center"/>
    </xf>
    <xf numFmtId="173" fontId="10" fillId="4" borderId="0" xfId="4" applyNumberFormat="1" applyFont="1" applyFill="1" applyBorder="1" applyAlignment="1">
      <alignment horizontal="center"/>
    </xf>
    <xf numFmtId="2" fontId="13" fillId="4" borderId="6" xfId="1" applyNumberFormat="1" applyFont="1" applyFill="1" applyBorder="1" applyAlignment="1">
      <alignment horizontal="center"/>
    </xf>
    <xf numFmtId="2" fontId="13" fillId="4" borderId="7" xfId="1" applyNumberFormat="1" applyFont="1" applyFill="1" applyBorder="1" applyAlignment="1">
      <alignment horizontal="center"/>
    </xf>
    <xf numFmtId="2" fontId="13" fillId="4" borderId="8" xfId="1" applyNumberFormat="1" applyFont="1" applyFill="1" applyBorder="1" applyAlignment="1">
      <alignment horizontal="center"/>
    </xf>
    <xf numFmtId="2" fontId="13" fillId="4" borderId="10" xfId="1" applyNumberFormat="1" applyFont="1" applyFill="1" applyBorder="1" applyAlignment="1">
      <alignment horizontal="center"/>
    </xf>
    <xf numFmtId="178" fontId="10" fillId="4" borderId="1" xfId="5" applyNumberFormat="1" applyFont="1" applyFill="1" applyBorder="1" applyAlignment="1">
      <alignment horizontal="center"/>
    </xf>
    <xf numFmtId="178" fontId="10" fillId="4" borderId="1" xfId="4" applyNumberFormat="1" applyFont="1" applyFill="1" applyBorder="1" applyAlignment="1">
      <alignment horizontal="center"/>
    </xf>
    <xf numFmtId="178" fontId="10" fillId="4" borderId="5" xfId="1" applyNumberFormat="1" applyFont="1" applyFill="1" applyBorder="1" applyAlignment="1">
      <alignment horizontal="center"/>
    </xf>
    <xf numFmtId="178" fontId="10" fillId="4" borderId="6" xfId="1" applyNumberFormat="1" applyFont="1" applyFill="1" applyBorder="1" applyAlignment="1">
      <alignment horizontal="center"/>
    </xf>
    <xf numFmtId="178" fontId="10" fillId="4" borderId="7" xfId="1" applyNumberFormat="1" applyFont="1" applyFill="1" applyBorder="1" applyAlignment="1">
      <alignment horizontal="center"/>
    </xf>
    <xf numFmtId="178" fontId="10" fillId="4" borderId="8" xfId="1" applyNumberFormat="1" applyFont="1" applyFill="1" applyBorder="1" applyAlignment="1">
      <alignment horizontal="center"/>
    </xf>
    <xf numFmtId="178" fontId="10" fillId="4" borderId="0" xfId="1" applyNumberFormat="1" applyFont="1" applyFill="1" applyBorder="1" applyAlignment="1">
      <alignment horizontal="center"/>
    </xf>
    <xf numFmtId="178" fontId="10" fillId="4" borderId="9" xfId="1" applyNumberFormat="1" applyFont="1" applyFill="1" applyBorder="1" applyAlignment="1">
      <alignment horizontal="center"/>
    </xf>
    <xf numFmtId="178" fontId="10" fillId="4" borderId="10" xfId="1" applyNumberFormat="1" applyFont="1" applyFill="1" applyBorder="1" applyAlignment="1">
      <alignment horizontal="center"/>
    </xf>
    <xf numFmtId="178" fontId="10" fillId="4" borderId="2" xfId="1" applyNumberFormat="1" applyFont="1" applyFill="1" applyBorder="1" applyAlignment="1">
      <alignment horizontal="center"/>
    </xf>
    <xf numFmtId="178" fontId="10" fillId="4" borderId="11" xfId="1" applyNumberFormat="1" applyFont="1" applyFill="1" applyBorder="1" applyAlignment="1">
      <alignment horizontal="center"/>
    </xf>
    <xf numFmtId="178" fontId="38" fillId="4" borderId="1" xfId="1" applyNumberFormat="1" applyFont="1" applyFill="1" applyBorder="1" applyAlignment="1">
      <alignment horizontal="center"/>
    </xf>
    <xf numFmtId="178" fontId="13" fillId="4" borderId="6" xfId="1" applyNumberFormat="1" applyFont="1" applyFill="1" applyBorder="1" applyAlignment="1">
      <alignment horizontal="center"/>
    </xf>
    <xf numFmtId="178" fontId="13" fillId="4" borderId="7" xfId="1" applyNumberFormat="1" applyFont="1" applyFill="1" applyBorder="1" applyAlignment="1">
      <alignment horizontal="center"/>
    </xf>
    <xf numFmtId="178" fontId="13" fillId="4" borderId="8" xfId="1" applyNumberFormat="1" applyFont="1" applyFill="1" applyBorder="1" applyAlignment="1">
      <alignment horizontal="center"/>
    </xf>
    <xf numFmtId="178" fontId="13" fillId="4" borderId="10" xfId="1" applyNumberFormat="1" applyFont="1" applyFill="1" applyBorder="1" applyAlignment="1">
      <alignment horizontal="center"/>
    </xf>
    <xf numFmtId="178" fontId="13" fillId="4" borderId="0" xfId="4" applyNumberFormat="1" applyFont="1" applyFill="1" applyBorder="1"/>
    <xf numFmtId="174" fontId="13" fillId="4" borderId="1" xfId="1" applyNumberFormat="1" applyFont="1" applyFill="1" applyBorder="1" applyAlignment="1">
      <alignment horizontal="center"/>
    </xf>
    <xf numFmtId="174" fontId="18" fillId="4" borderId="1" xfId="1" applyNumberFormat="1" applyFont="1" applyFill="1" applyBorder="1" applyAlignment="1">
      <alignment horizontal="center"/>
    </xf>
    <xf numFmtId="0" fontId="15" fillId="4" borderId="0" xfId="4" applyFont="1" applyFill="1" applyBorder="1" applyAlignment="1">
      <alignment horizontal="left" wrapText="1"/>
    </xf>
    <xf numFmtId="0" fontId="10" fillId="4" borderId="0" xfId="4" applyFont="1" applyFill="1" applyBorder="1" applyAlignment="1">
      <alignment horizontal="left" vertical="top" wrapText="1"/>
    </xf>
    <xf numFmtId="0" fontId="15" fillId="4" borderId="0" xfId="4" applyFont="1" applyFill="1" applyBorder="1" applyAlignment="1">
      <alignment horizontal="left" vertical="top" wrapText="1"/>
    </xf>
    <xf numFmtId="0" fontId="8" fillId="2" borderId="0" xfId="29" applyFont="1" applyFill="1" applyBorder="1" applyAlignment="1">
      <alignment horizontal="left" vertical="top" wrapText="1"/>
    </xf>
    <xf numFmtId="2" fontId="10" fillId="4" borderId="3" xfId="28" applyNumberFormat="1" applyFont="1" applyFill="1" applyBorder="1" applyAlignment="1">
      <alignment horizontal="center"/>
    </xf>
    <xf numFmtId="2" fontId="10" fillId="4" borderId="12" xfId="28" applyNumberFormat="1" applyFont="1" applyFill="1" applyBorder="1" applyAlignment="1">
      <alignment horizontal="center"/>
    </xf>
    <xf numFmtId="0" fontId="16" fillId="4" borderId="5" xfId="4" applyFont="1" applyFill="1" applyBorder="1" applyAlignment="1">
      <alignment horizontal="center"/>
    </xf>
    <xf numFmtId="0" fontId="16" fillId="4" borderId="7" xfId="4" applyFont="1" applyFill="1" applyBorder="1" applyAlignment="1">
      <alignment horizontal="center"/>
    </xf>
    <xf numFmtId="0" fontId="13" fillId="6" borderId="1" xfId="4" applyFont="1" applyFill="1" applyBorder="1" applyAlignment="1">
      <alignment horizontal="center"/>
    </xf>
    <xf numFmtId="2" fontId="10" fillId="2" borderId="3" xfId="0" applyNumberFormat="1" applyFont="1" applyFill="1" applyBorder="1" applyAlignment="1">
      <alignment horizontal="center" vertical="center"/>
    </xf>
    <xf numFmtId="2" fontId="10" fillId="2" borderId="12" xfId="0" applyNumberFormat="1" applyFont="1" applyFill="1" applyBorder="1" applyAlignment="1">
      <alignment horizontal="center" vertical="center"/>
    </xf>
    <xf numFmtId="2" fontId="10" fillId="0" borderId="3" xfId="0" applyNumberFormat="1" applyFont="1" applyFill="1" applyBorder="1" applyAlignment="1">
      <alignment horizontal="center" vertical="center"/>
    </xf>
    <xf numFmtId="2" fontId="10" fillId="0" borderId="12" xfId="0" applyNumberFormat="1" applyFont="1" applyFill="1" applyBorder="1" applyAlignment="1">
      <alignment horizontal="center" vertical="center"/>
    </xf>
    <xf numFmtId="174" fontId="10" fillId="2" borderId="6" xfId="0" applyNumberFormat="1" applyFont="1" applyFill="1" applyBorder="1" applyAlignment="1">
      <alignment horizontal="center"/>
    </xf>
    <xf numFmtId="0" fontId="10" fillId="2" borderId="6" xfId="0" applyFont="1" applyFill="1" applyBorder="1" applyAlignment="1">
      <alignment horizontal="center"/>
    </xf>
    <xf numFmtId="0" fontId="10" fillId="2" borderId="7" xfId="0" applyFont="1" applyFill="1" applyBorder="1" applyAlignment="1">
      <alignment horizontal="center"/>
    </xf>
    <xf numFmtId="174" fontId="10" fillId="2" borderId="2" xfId="0" applyNumberFormat="1" applyFont="1" applyFill="1" applyBorder="1" applyAlignment="1">
      <alignment horizontal="center"/>
    </xf>
    <xf numFmtId="0" fontId="10" fillId="2" borderId="2" xfId="0" applyFont="1" applyFill="1" applyBorder="1" applyAlignment="1">
      <alignment horizontal="center"/>
    </xf>
    <xf numFmtId="0" fontId="10" fillId="2" borderId="11" xfId="0" applyFont="1" applyFill="1" applyBorder="1" applyAlignment="1">
      <alignment horizontal="center"/>
    </xf>
    <xf numFmtId="173" fontId="5" fillId="2" borderId="3" xfId="1" applyNumberFormat="1" applyFont="1" applyFill="1" applyBorder="1" applyAlignment="1">
      <alignment horizontal="center" vertical="center"/>
    </xf>
    <xf numFmtId="173" fontId="5" fillId="2" borderId="12" xfId="1" applyNumberFormat="1" applyFont="1" applyFill="1" applyBorder="1" applyAlignment="1">
      <alignment horizontal="center" vertical="center"/>
    </xf>
    <xf numFmtId="0" fontId="5" fillId="2" borderId="1" xfId="0" applyFont="1" applyFill="1" applyBorder="1" applyAlignment="1">
      <alignment horizontal="center" vertical="center"/>
    </xf>
    <xf numFmtId="0" fontId="16" fillId="4" borderId="0" xfId="4" applyFont="1" applyFill="1" applyBorder="1" applyAlignment="1">
      <alignment horizontal="center"/>
    </xf>
    <xf numFmtId="0" fontId="16" fillId="4" borderId="2" xfId="4" applyFont="1" applyFill="1" applyBorder="1" applyAlignment="1">
      <alignment horizontal="center"/>
    </xf>
    <xf numFmtId="0" fontId="0" fillId="0" borderId="1" xfId="0" applyBorder="1" applyAlignment="1">
      <alignment horizontal="center"/>
    </xf>
  </cellXfs>
  <cellStyles count="31">
    <cellStyle name="1000-sep (2 dec) 2" xfId="6" xr:uid="{00000000-0005-0000-0000-000000000000}"/>
    <cellStyle name="1000-sep (2 dec) 2 2" xfId="7" xr:uid="{00000000-0005-0000-0000-000001000000}"/>
    <cellStyle name="1000-sep (2 dec) 2 2 2" xfId="2" xr:uid="{00000000-0005-0000-0000-000002000000}"/>
    <cellStyle name="1000-sep (2 dec) 3" xfId="8" xr:uid="{00000000-0005-0000-0000-000003000000}"/>
    <cellStyle name="1000-sep (2 dec) 4" xfId="9" xr:uid="{00000000-0005-0000-0000-000004000000}"/>
    <cellStyle name="1000-sep (2 dec) 5" xfId="10" xr:uid="{00000000-0005-0000-0000-000005000000}"/>
    <cellStyle name="Comma" xfId="28" builtinId="3"/>
    <cellStyle name="Comma 2" xfId="11" xr:uid="{00000000-0005-0000-0000-000007000000}"/>
    <cellStyle name="Comma 3" xfId="30" xr:uid="{00000000-0005-0000-0000-000008000000}"/>
    <cellStyle name="Excel Built-in Normal" xfId="12" xr:uid="{00000000-0005-0000-0000-000009000000}"/>
    <cellStyle name="Hyperlink" xfId="3" builtinId="8"/>
    <cellStyle name="Hyperlink 2" xfId="13" xr:uid="{00000000-0005-0000-0000-00000B000000}"/>
    <cellStyle name="Hyperlink 2 2" xfId="14" xr:uid="{00000000-0005-0000-0000-00000C000000}"/>
    <cellStyle name="Normal" xfId="0" builtinId="0"/>
    <cellStyle name="Normal 2" xfId="4" xr:uid="{00000000-0005-0000-0000-00000E000000}"/>
    <cellStyle name="Normal 2 2" xfId="15" xr:uid="{00000000-0005-0000-0000-00000F000000}"/>
    <cellStyle name="Normal 2 3" xfId="16" xr:uid="{00000000-0005-0000-0000-000010000000}"/>
    <cellStyle name="Normal 3" xfId="17" xr:uid="{00000000-0005-0000-0000-000011000000}"/>
    <cellStyle name="Normal 3 2" xfId="18" xr:uid="{00000000-0005-0000-0000-000012000000}"/>
    <cellStyle name="Normal 4" xfId="19" xr:uid="{00000000-0005-0000-0000-000013000000}"/>
    <cellStyle name="Normal 5" xfId="20" xr:uid="{00000000-0005-0000-0000-000014000000}"/>
    <cellStyle name="Normal 6" xfId="29" xr:uid="{00000000-0005-0000-0000-000015000000}"/>
    <cellStyle name="Per cent" xfId="1" builtinId="5"/>
    <cellStyle name="Percent 2" xfId="21" xr:uid="{00000000-0005-0000-0000-000017000000}"/>
    <cellStyle name="Percent 3" xfId="22" xr:uid="{00000000-0005-0000-0000-000018000000}"/>
    <cellStyle name="Percent 4" xfId="23" xr:uid="{00000000-0005-0000-0000-000019000000}"/>
    <cellStyle name="Percent 5" xfId="24" xr:uid="{00000000-0005-0000-0000-00001A000000}"/>
    <cellStyle name="Percent 6" xfId="25" xr:uid="{00000000-0005-0000-0000-00001B000000}"/>
    <cellStyle name="Procent 2" xfId="26" xr:uid="{00000000-0005-0000-0000-00001C000000}"/>
    <cellStyle name="Procent 2 2" xfId="27" xr:uid="{00000000-0005-0000-0000-00001D000000}"/>
    <cellStyle name="Procent 2 3" xfId="5" xr:uid="{00000000-0005-0000-0000-00001E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showGridLines="0" workbookViewId="0">
      <selection activeCell="D28" sqref="D28"/>
    </sheetView>
  </sheetViews>
  <sheetFormatPr baseColWidth="10" defaultColWidth="8.83203125" defaultRowHeight="16" x14ac:dyDescent="0.2"/>
  <cols>
    <col min="1" max="1" width="9" style="140"/>
    <col min="4" max="4" width="9" customWidth="1"/>
  </cols>
  <sheetData>
    <row r="1" spans="1:7" ht="25" x14ac:dyDescent="0.25">
      <c r="A1" s="161" t="s">
        <v>188</v>
      </c>
    </row>
    <row r="2" spans="1:7" ht="25" x14ac:dyDescent="0.25">
      <c r="A2" s="161"/>
    </row>
    <row r="4" spans="1:7" x14ac:dyDescent="0.2">
      <c r="A4" s="275" t="s">
        <v>189</v>
      </c>
      <c r="D4" s="274"/>
      <c r="F4" s="275" t="s">
        <v>191</v>
      </c>
    </row>
    <row r="5" spans="1:7" x14ac:dyDescent="0.2">
      <c r="A5" s="276" t="s">
        <v>356</v>
      </c>
      <c r="B5" t="s">
        <v>360</v>
      </c>
      <c r="D5" s="274"/>
      <c r="F5" s="273" t="s">
        <v>374</v>
      </c>
      <c r="G5" t="s">
        <v>393</v>
      </c>
    </row>
    <row r="6" spans="1:7" x14ac:dyDescent="0.2">
      <c r="A6" s="276" t="s">
        <v>357</v>
      </c>
      <c r="B6" t="s">
        <v>361</v>
      </c>
      <c r="D6" s="274"/>
      <c r="F6" s="273" t="s">
        <v>375</v>
      </c>
      <c r="G6" t="s">
        <v>27</v>
      </c>
    </row>
    <row r="7" spans="1:7" x14ac:dyDescent="0.2">
      <c r="A7" s="276" t="s">
        <v>358</v>
      </c>
      <c r="B7" t="s">
        <v>364</v>
      </c>
      <c r="D7" s="274"/>
      <c r="F7" s="273" t="s">
        <v>376</v>
      </c>
      <c r="G7" t="s">
        <v>394</v>
      </c>
    </row>
    <row r="8" spans="1:7" x14ac:dyDescent="0.2">
      <c r="A8" s="276" t="s">
        <v>359</v>
      </c>
      <c r="B8" t="s">
        <v>366</v>
      </c>
      <c r="D8" s="274"/>
      <c r="F8" s="273" t="s">
        <v>377</v>
      </c>
      <c r="G8" t="s">
        <v>396</v>
      </c>
    </row>
    <row r="9" spans="1:7" x14ac:dyDescent="0.2">
      <c r="D9" s="274"/>
      <c r="F9" s="273" t="s">
        <v>378</v>
      </c>
      <c r="G9" t="s">
        <v>398</v>
      </c>
    </row>
    <row r="10" spans="1:7" x14ac:dyDescent="0.2">
      <c r="D10" s="274"/>
    </row>
    <row r="11" spans="1:7" x14ac:dyDescent="0.2">
      <c r="A11" s="275" t="s">
        <v>190</v>
      </c>
      <c r="D11" s="274"/>
      <c r="F11" s="275" t="s">
        <v>192</v>
      </c>
    </row>
    <row r="12" spans="1:7" x14ac:dyDescent="0.2">
      <c r="A12" s="276" t="s">
        <v>367</v>
      </c>
      <c r="B12" t="s">
        <v>385</v>
      </c>
      <c r="D12" s="274"/>
      <c r="F12" s="273" t="s">
        <v>379</v>
      </c>
      <c r="G12" t="s">
        <v>400</v>
      </c>
    </row>
    <row r="13" spans="1:7" x14ac:dyDescent="0.2">
      <c r="A13" s="276" t="s">
        <v>368</v>
      </c>
      <c r="B13" t="s">
        <v>387</v>
      </c>
      <c r="D13" s="274"/>
      <c r="F13" s="273" t="s">
        <v>380</v>
      </c>
      <c r="G13" t="s">
        <v>399</v>
      </c>
    </row>
    <row r="14" spans="1:7" x14ac:dyDescent="0.2">
      <c r="A14" s="276" t="s">
        <v>369</v>
      </c>
      <c r="B14" t="s">
        <v>388</v>
      </c>
      <c r="D14" s="274"/>
      <c r="F14" s="273" t="s">
        <v>381</v>
      </c>
      <c r="G14" t="s">
        <v>402</v>
      </c>
    </row>
    <row r="15" spans="1:7" x14ac:dyDescent="0.2">
      <c r="A15" s="276" t="s">
        <v>370</v>
      </c>
      <c r="B15" t="s">
        <v>389</v>
      </c>
      <c r="D15" s="274"/>
      <c r="F15" s="273" t="s">
        <v>382</v>
      </c>
      <c r="G15" t="s">
        <v>404</v>
      </c>
    </row>
    <row r="16" spans="1:7" x14ac:dyDescent="0.2">
      <c r="A16" s="276" t="s">
        <v>371</v>
      </c>
      <c r="B16" t="s">
        <v>390</v>
      </c>
      <c r="D16" s="274"/>
      <c r="F16" s="273" t="s">
        <v>383</v>
      </c>
      <c r="G16" t="s">
        <v>403</v>
      </c>
    </row>
    <row r="17" spans="1:7" x14ac:dyDescent="0.2">
      <c r="A17" s="276" t="s">
        <v>372</v>
      </c>
      <c r="B17" t="s">
        <v>391</v>
      </c>
      <c r="D17" s="274"/>
      <c r="F17" s="273" t="s">
        <v>384</v>
      </c>
      <c r="G17" t="s">
        <v>408</v>
      </c>
    </row>
    <row r="18" spans="1:7" x14ac:dyDescent="0.2">
      <c r="A18" s="276" t="s">
        <v>373</v>
      </c>
      <c r="B18" t="s">
        <v>392</v>
      </c>
      <c r="D18" s="274"/>
    </row>
    <row r="19" spans="1:7" x14ac:dyDescent="0.2">
      <c r="D19" s="274"/>
    </row>
    <row r="20" spans="1:7" x14ac:dyDescent="0.2">
      <c r="D20" s="274"/>
    </row>
    <row r="21" spans="1:7" x14ac:dyDescent="0.2">
      <c r="D21" s="274"/>
    </row>
    <row r="25" spans="1:7" x14ac:dyDescent="0.2">
      <c r="A25" s="275"/>
    </row>
  </sheetData>
  <hyperlinks>
    <hyperlink ref="A5" location="'F1'!A1" display="F1" xr:uid="{00000000-0004-0000-0000-000000000000}"/>
    <hyperlink ref="A6" location="'F2'!A1" display="F2" xr:uid="{00000000-0004-0000-0000-000001000000}"/>
    <hyperlink ref="A7" location="'F3'!A1" display="F3" xr:uid="{00000000-0004-0000-0000-000002000000}"/>
    <hyperlink ref="A8" location="'F4'!A1" display="F4" xr:uid="{00000000-0004-0000-0000-000003000000}"/>
    <hyperlink ref="A12" location="'F5'!A1" display="F5" xr:uid="{00000000-0004-0000-0000-000004000000}"/>
    <hyperlink ref="A13" location="'F6'!A1" display="F6" xr:uid="{00000000-0004-0000-0000-000005000000}"/>
    <hyperlink ref="A14" location="'F7'!A1" display="F7" xr:uid="{00000000-0004-0000-0000-000006000000}"/>
    <hyperlink ref="A15" location="'F8'!A1" display="F8" xr:uid="{00000000-0004-0000-0000-000007000000}"/>
    <hyperlink ref="A16" location="'F9'!A1" display="F9" xr:uid="{00000000-0004-0000-0000-000008000000}"/>
    <hyperlink ref="A17" location="'F10'!A1" display="F10" xr:uid="{00000000-0004-0000-0000-000009000000}"/>
    <hyperlink ref="A18" location="'F11'!A1" display="F11" xr:uid="{00000000-0004-0000-0000-00000A000000}"/>
    <hyperlink ref="F5" location="'F12'!A1" display="F12" xr:uid="{00000000-0004-0000-0000-00000B000000}"/>
    <hyperlink ref="F6" location="'F13'!A1" display="F13" xr:uid="{00000000-0004-0000-0000-00000C000000}"/>
    <hyperlink ref="F7" location="'F14'!A1" display="F14" xr:uid="{00000000-0004-0000-0000-00000D000000}"/>
    <hyperlink ref="F8" location="'F15'!A1" display="F15" xr:uid="{00000000-0004-0000-0000-00000E000000}"/>
    <hyperlink ref="F9" location="'F16'!A1" display="F16" xr:uid="{00000000-0004-0000-0000-00000F000000}"/>
    <hyperlink ref="F12" location="'F17'!A1" display="F17" xr:uid="{00000000-0004-0000-0000-000010000000}"/>
    <hyperlink ref="F13" location="'F18'!A1" display="F18" xr:uid="{00000000-0004-0000-0000-000011000000}"/>
    <hyperlink ref="F14" location="'F19'!A1" display="F19" xr:uid="{00000000-0004-0000-0000-000012000000}"/>
    <hyperlink ref="F15" location="'F20'!A1" display="F20" xr:uid="{00000000-0004-0000-0000-000013000000}"/>
    <hyperlink ref="F16" location="'F21'!A1" display="F21" xr:uid="{00000000-0004-0000-0000-000014000000}"/>
    <hyperlink ref="F17" location="'F22'!A1" display="F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5"/>
  <sheetViews>
    <sheetView workbookViewId="0">
      <selection activeCell="A13" sqref="A13"/>
    </sheetView>
  </sheetViews>
  <sheetFormatPr baseColWidth="10" defaultColWidth="21.33203125" defaultRowHeight="18" customHeight="1" x14ac:dyDescent="0.25"/>
  <cols>
    <col min="1" max="1" width="25.5" style="3" customWidth="1"/>
    <col min="2" max="2" width="18.1640625" style="3" customWidth="1"/>
    <col min="3" max="3" width="17.33203125" style="3" bestFit="1" customWidth="1"/>
    <col min="4" max="5" width="18.1640625" style="3" customWidth="1"/>
    <col min="6" max="6" width="16" style="3" customWidth="1"/>
    <col min="7" max="7" width="15.33203125" style="3" customWidth="1"/>
    <col min="8" max="11" width="21.33203125" style="15"/>
    <col min="12" max="16384" width="21.33203125" style="3"/>
  </cols>
  <sheetData>
    <row r="1" spans="1:12" ht="18" customHeight="1" x14ac:dyDescent="0.2">
      <c r="A1" s="1" t="s">
        <v>234</v>
      </c>
      <c r="C1" s="2" t="s">
        <v>1</v>
      </c>
      <c r="H1" s="3"/>
      <c r="I1" s="3"/>
      <c r="J1" s="3"/>
      <c r="K1" s="3"/>
    </row>
    <row r="2" spans="1:12" ht="18" customHeight="1" x14ac:dyDescent="0.2">
      <c r="A2" s="4"/>
      <c r="B2" s="4"/>
      <c r="C2" s="4"/>
      <c r="D2" s="4"/>
      <c r="E2" s="4"/>
      <c r="F2" s="4"/>
      <c r="G2" s="4"/>
      <c r="H2" s="4"/>
      <c r="I2" s="4"/>
      <c r="J2" s="3"/>
      <c r="K2" s="3"/>
    </row>
    <row r="3" spans="1:12" ht="18" customHeight="1" x14ac:dyDescent="0.2">
      <c r="A3" s="5" t="s">
        <v>235</v>
      </c>
      <c r="B3" s="5"/>
      <c r="C3" s="5"/>
      <c r="D3" s="5"/>
      <c r="E3" s="6"/>
      <c r="F3" s="6"/>
      <c r="G3" s="4"/>
      <c r="H3" s="4"/>
      <c r="I3" s="4"/>
      <c r="J3" s="3"/>
      <c r="K3" s="3"/>
    </row>
    <row r="4" spans="1:12" ht="18" customHeight="1" x14ac:dyDescent="0.2">
      <c r="A4" s="5"/>
      <c r="B4" s="5"/>
      <c r="C4" s="5"/>
      <c r="D4" s="5"/>
      <c r="E4" s="5"/>
      <c r="F4" s="5"/>
      <c r="G4" s="4"/>
      <c r="H4" s="4"/>
      <c r="I4" s="4"/>
      <c r="J4" s="3"/>
      <c r="K4" s="3"/>
    </row>
    <row r="5" spans="1:12" ht="18" customHeight="1" x14ac:dyDescent="0.2">
      <c r="A5" s="48"/>
      <c r="B5" s="8" t="s">
        <v>34</v>
      </c>
      <c r="C5" s="8" t="s">
        <v>236</v>
      </c>
      <c r="D5" s="5"/>
      <c r="E5" s="5"/>
      <c r="F5" s="5"/>
      <c r="G5" s="4"/>
      <c r="H5" s="4"/>
      <c r="I5" s="4"/>
      <c r="J5" s="3"/>
      <c r="K5" s="3"/>
    </row>
    <row r="6" spans="1:12" ht="18" customHeight="1" x14ac:dyDescent="0.2">
      <c r="A6" s="40" t="s">
        <v>237</v>
      </c>
      <c r="B6" s="150">
        <v>0.25</v>
      </c>
      <c r="C6" s="150">
        <v>0.23</v>
      </c>
      <c r="D6" s="5"/>
      <c r="E6" s="5"/>
      <c r="F6" s="5"/>
      <c r="G6" s="4"/>
      <c r="H6" s="4"/>
      <c r="I6" s="4"/>
      <c r="J6" s="3"/>
      <c r="K6" s="3"/>
    </row>
    <row r="7" spans="1:12" ht="18" customHeight="1" x14ac:dyDescent="0.2">
      <c r="A7" s="40" t="s">
        <v>13</v>
      </c>
      <c r="B7" s="203">
        <v>0.3</v>
      </c>
      <c r="C7" s="203">
        <v>0.25</v>
      </c>
      <c r="D7" s="5"/>
      <c r="E7" s="5"/>
      <c r="F7" s="5"/>
      <c r="G7" s="4"/>
      <c r="H7" s="4"/>
      <c r="I7" s="4"/>
      <c r="J7" s="3"/>
      <c r="K7" s="3"/>
    </row>
    <row r="8" spans="1:12" ht="18" customHeight="1" x14ac:dyDescent="0.2">
      <c r="A8" s="40" t="s">
        <v>238</v>
      </c>
      <c r="B8" s="405">
        <v>1.125E-2</v>
      </c>
      <c r="C8" s="406"/>
      <c r="D8" s="5"/>
      <c r="E8" s="5"/>
      <c r="F8" s="5"/>
      <c r="G8" s="4"/>
      <c r="H8" s="4"/>
      <c r="I8" s="4"/>
      <c r="J8" s="3"/>
      <c r="K8" s="3"/>
    </row>
    <row r="9" spans="1:12" ht="18" customHeight="1" x14ac:dyDescent="0.2">
      <c r="A9" s="40" t="s">
        <v>239</v>
      </c>
      <c r="B9" s="407">
        <v>0.15</v>
      </c>
      <c r="C9" s="407"/>
      <c r="D9" s="5"/>
      <c r="E9" s="5"/>
      <c r="F9" s="5"/>
      <c r="G9" s="4"/>
      <c r="H9" s="3"/>
      <c r="I9" s="3"/>
      <c r="J9" s="3"/>
      <c r="K9" s="3"/>
    </row>
    <row r="10" spans="1:12" ht="18" customHeight="1" x14ac:dyDescent="0.2">
      <c r="A10" s="5"/>
      <c r="B10" s="5"/>
      <c r="C10" s="5"/>
      <c r="D10" s="5"/>
      <c r="E10" s="5"/>
      <c r="F10" s="5"/>
      <c r="G10" s="4"/>
      <c r="H10" s="3"/>
      <c r="I10" s="3"/>
      <c r="J10" s="3"/>
      <c r="K10" s="3"/>
    </row>
    <row r="11" spans="1:12" ht="18" customHeight="1" x14ac:dyDescent="0.2">
      <c r="A11" s="4" t="s">
        <v>240</v>
      </c>
      <c r="B11" s="4"/>
      <c r="C11" s="4"/>
      <c r="D11" s="4"/>
      <c r="E11" s="4"/>
      <c r="F11" s="4"/>
      <c r="G11" s="4"/>
      <c r="H11" s="3"/>
      <c r="I11" s="3"/>
      <c r="J11" s="3"/>
      <c r="K11" s="3"/>
    </row>
    <row r="12" spans="1:12" ht="18" customHeight="1" x14ac:dyDescent="0.2">
      <c r="A12" s="4" t="s">
        <v>241</v>
      </c>
      <c r="B12" s="4"/>
      <c r="C12" s="4"/>
      <c r="D12" s="4"/>
      <c r="E12" s="4"/>
      <c r="F12" s="4"/>
      <c r="G12" s="4"/>
      <c r="H12" s="3"/>
      <c r="I12" s="3"/>
      <c r="J12" s="3"/>
      <c r="K12" s="3"/>
    </row>
    <row r="13" spans="1:12" ht="18" customHeight="1" x14ac:dyDescent="0.2">
      <c r="A13" s="4"/>
      <c r="B13" s="4"/>
      <c r="C13" s="4"/>
      <c r="D13" s="4"/>
      <c r="E13" s="4"/>
      <c r="F13" s="4"/>
      <c r="G13" s="4"/>
      <c r="H13" s="3"/>
      <c r="I13" s="3"/>
      <c r="J13" s="3"/>
      <c r="K13" s="3"/>
    </row>
    <row r="14" spans="1:12" ht="35" x14ac:dyDescent="0.25">
      <c r="A14" s="46" t="s">
        <v>242</v>
      </c>
      <c r="B14" s="204" t="s">
        <v>243</v>
      </c>
      <c r="C14" s="204" t="s">
        <v>244</v>
      </c>
      <c r="D14" s="204" t="s">
        <v>245</v>
      </c>
      <c r="E14" s="204" t="s">
        <v>246</v>
      </c>
      <c r="F14" s="204" t="s">
        <v>247</v>
      </c>
      <c r="H14" s="3"/>
      <c r="L14" s="15"/>
    </row>
    <row r="15" spans="1:12" ht="18" customHeight="1" x14ac:dyDescent="0.25">
      <c r="A15" s="43">
        <v>1</v>
      </c>
      <c r="B15" s="205">
        <v>1</v>
      </c>
      <c r="C15" s="205">
        <f>1-B15</f>
        <v>0</v>
      </c>
      <c r="D15" s="206">
        <v>0.25</v>
      </c>
      <c r="E15" s="207">
        <v>0.09</v>
      </c>
      <c r="F15" s="207">
        <f>SQRT(E15)</f>
        <v>0.3</v>
      </c>
      <c r="H15" s="3"/>
      <c r="L15" s="15"/>
    </row>
    <row r="16" spans="1:12" ht="18" customHeight="1" x14ac:dyDescent="0.25">
      <c r="A16" s="43">
        <v>2</v>
      </c>
      <c r="B16" s="205">
        <v>0.8</v>
      </c>
      <c r="C16" s="205">
        <f t="shared" ref="C16:C19" si="0">1-B16</f>
        <v>0.19999999999999996</v>
      </c>
      <c r="D16" s="206">
        <v>0.246</v>
      </c>
      <c r="E16" s="207">
        <v>6.3700000000000007E-2</v>
      </c>
      <c r="F16" s="207">
        <f t="shared" ref="F16:F18" si="1">SQRT(E16)</f>
        <v>0.25238858928247926</v>
      </c>
      <c r="H16" s="3"/>
      <c r="L16" s="15"/>
    </row>
    <row r="17" spans="1:12" ht="18" customHeight="1" x14ac:dyDescent="0.25">
      <c r="A17" s="43">
        <v>3</v>
      </c>
      <c r="B17" s="205">
        <v>0.6</v>
      </c>
      <c r="C17" s="205">
        <f t="shared" si="0"/>
        <v>0.4</v>
      </c>
      <c r="D17" s="206">
        <v>0.24199999999999999</v>
      </c>
      <c r="E17" s="207">
        <v>4.7800000000000002E-2</v>
      </c>
      <c r="F17" s="207">
        <f t="shared" si="1"/>
        <v>0.21863211109075448</v>
      </c>
      <c r="H17" s="3"/>
      <c r="L17" s="15"/>
    </row>
    <row r="18" spans="1:12" ht="18" customHeight="1" x14ac:dyDescent="0.25">
      <c r="A18" s="43">
        <v>4</v>
      </c>
      <c r="B18" s="205">
        <v>0.2</v>
      </c>
      <c r="C18" s="205">
        <f t="shared" si="0"/>
        <v>0.8</v>
      </c>
      <c r="D18" s="206">
        <v>0.23400000000000001</v>
      </c>
      <c r="E18" s="207">
        <v>4.7199999999999999E-2</v>
      </c>
      <c r="F18" s="207">
        <f t="shared" si="1"/>
        <v>0.21725560982400433</v>
      </c>
      <c r="H18" s="3"/>
      <c r="L18" s="15"/>
    </row>
    <row r="19" spans="1:12" ht="18" customHeight="1" x14ac:dyDescent="0.25">
      <c r="A19" s="43">
        <v>5</v>
      </c>
      <c r="B19" s="205">
        <v>0</v>
      </c>
      <c r="C19" s="205">
        <f t="shared" si="0"/>
        <v>1</v>
      </c>
      <c r="D19" s="206">
        <v>0.23</v>
      </c>
      <c r="E19" s="207">
        <v>5.2499999999999998E-2</v>
      </c>
      <c r="F19" s="207">
        <f>SQRT(E19)</f>
        <v>0.229128784747792</v>
      </c>
      <c r="H19" s="3"/>
      <c r="L19" s="15"/>
    </row>
    <row r="21" spans="1:12" ht="18" customHeight="1" x14ac:dyDescent="0.25">
      <c r="A21" s="45" t="s">
        <v>248</v>
      </c>
    </row>
    <row r="22" spans="1:12" ht="18" customHeight="1" x14ac:dyDescent="0.25">
      <c r="A22" s="45"/>
    </row>
    <row r="23" spans="1:12" ht="40" customHeight="1" x14ac:dyDescent="0.25">
      <c r="A23" s="46" t="s">
        <v>242</v>
      </c>
      <c r="B23" s="204" t="s">
        <v>243</v>
      </c>
      <c r="C23" s="204" t="s">
        <v>244</v>
      </c>
      <c r="D23" s="204" t="s">
        <v>245</v>
      </c>
      <c r="E23" s="204" t="s">
        <v>246</v>
      </c>
      <c r="F23" s="204" t="s">
        <v>249</v>
      </c>
    </row>
    <row r="24" spans="1:12" ht="18" customHeight="1" x14ac:dyDescent="0.25">
      <c r="A24" s="43">
        <v>1</v>
      </c>
      <c r="B24" s="205">
        <v>1</v>
      </c>
      <c r="C24" s="205">
        <f>1-B24</f>
        <v>0</v>
      </c>
      <c r="D24" s="155"/>
      <c r="E24" s="155"/>
      <c r="F24" s="155"/>
    </row>
    <row r="25" spans="1:12" ht="18" customHeight="1" x14ac:dyDescent="0.25">
      <c r="A25" s="43">
        <v>2</v>
      </c>
      <c r="B25" s="205">
        <v>0.8</v>
      </c>
      <c r="C25" s="205">
        <f t="shared" ref="C25:C28" si="2">1-B25</f>
        <v>0.19999999999999996</v>
      </c>
      <c r="D25" s="155"/>
      <c r="E25" s="155"/>
      <c r="F25" s="155"/>
    </row>
    <row r="26" spans="1:12" ht="18" customHeight="1" x14ac:dyDescent="0.25">
      <c r="A26" s="43">
        <v>3</v>
      </c>
      <c r="B26" s="205">
        <v>0.6</v>
      </c>
      <c r="C26" s="205">
        <f t="shared" si="2"/>
        <v>0.4</v>
      </c>
      <c r="D26" s="155"/>
      <c r="E26" s="155"/>
      <c r="F26" s="155"/>
    </row>
    <row r="27" spans="1:12" ht="18" customHeight="1" x14ac:dyDescent="0.25">
      <c r="A27" s="43">
        <v>4</v>
      </c>
      <c r="B27" s="205">
        <v>0.2</v>
      </c>
      <c r="C27" s="205">
        <f t="shared" si="2"/>
        <v>0.8</v>
      </c>
      <c r="D27" s="155"/>
      <c r="E27" s="155"/>
      <c r="F27" s="155"/>
    </row>
    <row r="28" spans="1:12" ht="18" customHeight="1" x14ac:dyDescent="0.25">
      <c r="A28" s="43">
        <v>5</v>
      </c>
      <c r="B28" s="205">
        <v>0</v>
      </c>
      <c r="C28" s="205">
        <f t="shared" si="2"/>
        <v>1</v>
      </c>
      <c r="D28" s="155"/>
      <c r="E28" s="155"/>
      <c r="F28" s="155"/>
    </row>
    <row r="29" spans="1:12" ht="18" customHeight="1" x14ac:dyDescent="0.25">
      <c r="A29" s="51"/>
      <c r="B29" s="208"/>
      <c r="C29" s="208"/>
      <c r="D29" s="209"/>
      <c r="E29" s="209"/>
      <c r="F29" s="209"/>
    </row>
    <row r="30" spans="1:12" ht="18" customHeight="1" x14ac:dyDescent="0.25">
      <c r="A30" s="50" t="s">
        <v>250</v>
      </c>
      <c r="B30" s="208"/>
      <c r="C30" s="208"/>
      <c r="D30" s="209"/>
      <c r="E30" s="209"/>
      <c r="F30" s="209"/>
    </row>
    <row r="31" spans="1:12" ht="18" customHeight="1" x14ac:dyDescent="0.25">
      <c r="A31" s="10"/>
      <c r="B31" s="51"/>
      <c r="C31" s="210"/>
    </row>
    <row r="32" spans="1:12" ht="18" customHeight="1" x14ac:dyDescent="0.25">
      <c r="A32" s="10"/>
      <c r="B32" s="51"/>
      <c r="C32" s="210"/>
    </row>
    <row r="33" spans="1:3" ht="18" customHeight="1" x14ac:dyDescent="0.25">
      <c r="A33" s="10"/>
      <c r="B33" s="51"/>
      <c r="C33" s="210"/>
    </row>
    <row r="34" spans="1:3" ht="18" customHeight="1" x14ac:dyDescent="0.25">
      <c r="A34" s="45" t="s">
        <v>251</v>
      </c>
    </row>
    <row r="35" spans="1:3" ht="18" customHeight="1" x14ac:dyDescent="0.25">
      <c r="A35" s="13"/>
    </row>
  </sheetData>
  <mergeCells count="2">
    <mergeCell ref="B8:C8"/>
    <mergeCell ref="B9:C9"/>
  </mergeCells>
  <hyperlinks>
    <hyperlink ref="C1" location="Forside!A1" display="Forside" xr:uid="{00000000-0004-0000-0900-000000000000}"/>
  </hyperlink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61"/>
  <sheetViews>
    <sheetView workbookViewId="0">
      <selection activeCell="A13" sqref="A13"/>
    </sheetView>
  </sheetViews>
  <sheetFormatPr baseColWidth="10" defaultColWidth="15.83203125" defaultRowHeight="18" customHeight="1" x14ac:dyDescent="0.2"/>
  <cols>
    <col min="1" max="1" width="23.33203125" style="62" customWidth="1"/>
    <col min="2" max="16384" width="15.83203125" style="62"/>
  </cols>
  <sheetData>
    <row r="1" spans="1:9" ht="18" customHeight="1" x14ac:dyDescent="0.2">
      <c r="A1" s="62" t="s">
        <v>252</v>
      </c>
      <c r="C1" s="2" t="s">
        <v>1</v>
      </c>
    </row>
    <row r="2" spans="1:9" ht="18" customHeight="1" x14ac:dyDescent="0.2">
      <c r="A2" s="63"/>
      <c r="C2" s="64"/>
    </row>
    <row r="3" spans="1:9" ht="18" customHeight="1" x14ac:dyDescent="0.2">
      <c r="A3" s="70" t="s">
        <v>253</v>
      </c>
      <c r="B3" s="70"/>
      <c r="C3" s="78"/>
      <c r="D3" s="70"/>
      <c r="E3" s="70"/>
      <c r="F3" s="70"/>
      <c r="G3" s="70"/>
      <c r="H3" s="70"/>
      <c r="I3" s="70"/>
    </row>
    <row r="4" spans="1:9" ht="18" customHeight="1" x14ac:dyDescent="0.2">
      <c r="B4" s="70"/>
      <c r="C4" s="78"/>
      <c r="D4" s="70"/>
      <c r="E4" s="70"/>
      <c r="F4" s="70"/>
      <c r="G4" s="70"/>
      <c r="H4" s="70"/>
      <c r="I4" s="70"/>
    </row>
    <row r="5" spans="1:9" ht="18" customHeight="1" x14ac:dyDescent="0.2">
      <c r="A5" s="85" t="s">
        <v>198</v>
      </c>
      <c r="B5" s="85" t="s">
        <v>254</v>
      </c>
      <c r="C5" s="85" t="s">
        <v>255</v>
      </c>
      <c r="D5" s="85" t="s">
        <v>256</v>
      </c>
      <c r="E5" s="85" t="s">
        <v>257</v>
      </c>
      <c r="F5" s="70"/>
      <c r="G5" s="90"/>
      <c r="H5" s="90"/>
      <c r="I5" s="90"/>
    </row>
    <row r="6" spans="1:9" ht="18" customHeight="1" x14ac:dyDescent="0.2">
      <c r="A6" s="87">
        <v>1995</v>
      </c>
      <c r="B6" s="147">
        <v>0.11</v>
      </c>
      <c r="C6" s="147">
        <v>-0.15</v>
      </c>
      <c r="D6" s="147">
        <v>0.1</v>
      </c>
      <c r="E6" s="147">
        <v>0.22</v>
      </c>
      <c r="F6" s="70"/>
      <c r="G6" s="70"/>
      <c r="H6" s="70"/>
      <c r="I6" s="70"/>
    </row>
    <row r="7" spans="1:9" ht="18" customHeight="1" x14ac:dyDescent="0.2">
      <c r="A7" s="87">
        <v>1996</v>
      </c>
      <c r="B7" s="147">
        <v>0.05</v>
      </c>
      <c r="C7" s="147">
        <v>-0.12</v>
      </c>
      <c r="D7" s="147">
        <v>0.1</v>
      </c>
      <c r="E7" s="147">
        <v>0.14000000000000001</v>
      </c>
      <c r="F7" s="70"/>
      <c r="G7" s="70"/>
      <c r="H7" s="70"/>
      <c r="I7" s="70"/>
    </row>
    <row r="8" spans="1:9" ht="18" customHeight="1" x14ac:dyDescent="0.2">
      <c r="A8" s="87">
        <v>1997</v>
      </c>
      <c r="B8" s="147">
        <v>0.06</v>
      </c>
      <c r="C8" s="147">
        <v>0.14000000000000001</v>
      </c>
      <c r="D8" s="147">
        <v>0.23</v>
      </c>
      <c r="E8" s="147">
        <v>0.12</v>
      </c>
      <c r="F8" s="70"/>
      <c r="G8" s="70"/>
      <c r="H8" s="70"/>
      <c r="I8" s="70"/>
    </row>
    <row r="9" spans="1:9" ht="18" customHeight="1" x14ac:dyDescent="0.2">
      <c r="A9" s="87">
        <v>1998</v>
      </c>
      <c r="B9" s="147">
        <v>0.11</v>
      </c>
      <c r="C9" s="147">
        <v>0.12</v>
      </c>
      <c r="D9" s="147">
        <v>0.22</v>
      </c>
      <c r="E9" s="147">
        <v>0.08</v>
      </c>
      <c r="F9" s="70"/>
      <c r="G9" s="70"/>
      <c r="H9" s="70"/>
      <c r="I9" s="70"/>
    </row>
    <row r="10" spans="1:9" ht="18" customHeight="1" x14ac:dyDescent="0.2">
      <c r="A10" s="87">
        <v>1999</v>
      </c>
      <c r="B10" s="147">
        <v>0.14000000000000001</v>
      </c>
      <c r="C10" s="147">
        <v>0.04</v>
      </c>
      <c r="D10" s="147">
        <v>0.17</v>
      </c>
      <c r="E10" s="147">
        <v>0.15</v>
      </c>
      <c r="F10" s="70"/>
      <c r="G10" s="70"/>
      <c r="H10" s="70"/>
      <c r="I10" s="70"/>
    </row>
    <row r="11" spans="1:9" ht="18" customHeight="1" x14ac:dyDescent="0.2">
      <c r="A11" s="87">
        <v>2000</v>
      </c>
      <c r="B11" s="147">
        <v>0.02</v>
      </c>
      <c r="C11" s="147">
        <v>7.0000000000000007E-2</v>
      </c>
      <c r="D11" s="147">
        <v>0.13</v>
      </c>
      <c r="E11" s="147">
        <v>0.14000000000000001</v>
      </c>
      <c r="F11" s="70"/>
      <c r="G11" s="70"/>
      <c r="H11" s="70"/>
      <c r="I11" s="70"/>
    </row>
    <row r="12" spans="1:9" ht="18" customHeight="1" x14ac:dyDescent="0.2">
      <c r="A12" s="87">
        <v>2001</v>
      </c>
      <c r="B12" s="147">
        <v>0.11</v>
      </c>
      <c r="C12" s="147">
        <v>0.22</v>
      </c>
      <c r="D12" s="147">
        <v>0.06</v>
      </c>
      <c r="E12" s="147">
        <v>-0.04</v>
      </c>
      <c r="F12" s="70"/>
      <c r="G12" s="70"/>
      <c r="H12" s="70"/>
      <c r="I12" s="70"/>
    </row>
    <row r="13" spans="1:9" ht="18" customHeight="1" x14ac:dyDescent="0.2">
      <c r="A13" s="87">
        <v>2002</v>
      </c>
      <c r="B13" s="147">
        <v>0.14000000000000001</v>
      </c>
      <c r="C13" s="147">
        <v>0.17</v>
      </c>
      <c r="D13" s="147">
        <v>0.16</v>
      </c>
      <c r="E13" s="147">
        <v>0.12</v>
      </c>
      <c r="F13" s="70"/>
      <c r="G13" s="70"/>
      <c r="H13" s="70"/>
      <c r="I13" s="70"/>
    </row>
    <row r="14" spans="1:9" ht="18" customHeight="1" x14ac:dyDescent="0.2">
      <c r="A14" s="87">
        <v>2003</v>
      </c>
      <c r="B14" s="147">
        <v>0.1</v>
      </c>
      <c r="C14" s="147">
        <v>0.06</v>
      </c>
      <c r="D14" s="147">
        <v>0.19</v>
      </c>
      <c r="E14" s="147">
        <v>0.15</v>
      </c>
      <c r="F14" s="90"/>
      <c r="G14" s="70"/>
      <c r="H14" s="70"/>
      <c r="I14" s="70"/>
    </row>
    <row r="15" spans="1:9" ht="18" customHeight="1" x14ac:dyDescent="0.2">
      <c r="A15" s="87">
        <v>2004</v>
      </c>
      <c r="B15" s="147">
        <v>0.15</v>
      </c>
      <c r="C15" s="147">
        <v>0.01</v>
      </c>
      <c r="D15" s="147">
        <v>0.22</v>
      </c>
      <c r="E15" s="147">
        <v>0.22</v>
      </c>
      <c r="F15" s="70"/>
      <c r="G15" s="70"/>
      <c r="H15" s="70"/>
      <c r="I15" s="70"/>
    </row>
    <row r="16" spans="1:9" ht="18" customHeight="1" x14ac:dyDescent="0.2">
      <c r="A16" s="87">
        <v>2005</v>
      </c>
      <c r="B16" s="147">
        <v>0.25</v>
      </c>
      <c r="C16" s="147">
        <v>-0.1</v>
      </c>
      <c r="D16" s="147">
        <v>7.0000000000000007E-2</v>
      </c>
      <c r="E16" s="147">
        <v>0.16</v>
      </c>
      <c r="F16" s="84"/>
      <c r="G16" s="70"/>
      <c r="H16" s="70"/>
      <c r="I16" s="70"/>
    </row>
    <row r="17" spans="1:9" ht="18" customHeight="1" x14ac:dyDescent="0.2">
      <c r="A17" s="87">
        <v>2006</v>
      </c>
      <c r="B17" s="147">
        <v>0.14000000000000001</v>
      </c>
      <c r="C17" s="147">
        <v>-0.04</v>
      </c>
      <c r="D17" s="147">
        <v>0.04</v>
      </c>
      <c r="E17" s="147">
        <v>0.06</v>
      </c>
      <c r="F17" s="84"/>
      <c r="G17" s="70"/>
      <c r="H17" s="70"/>
      <c r="I17" s="70"/>
    </row>
    <row r="18" spans="1:9" ht="18" customHeight="1" x14ac:dyDescent="0.2">
      <c r="A18" s="87">
        <v>2007</v>
      </c>
      <c r="B18" s="147">
        <v>-0.12</v>
      </c>
      <c r="C18" s="147">
        <v>0.22</v>
      </c>
      <c r="D18" s="147">
        <v>0.22</v>
      </c>
      <c r="E18" s="147">
        <v>0.14000000000000001</v>
      </c>
      <c r="F18" s="84"/>
      <c r="G18" s="70"/>
      <c r="H18" s="70"/>
      <c r="I18" s="70"/>
    </row>
    <row r="19" spans="1:9" ht="18" customHeight="1" x14ac:dyDescent="0.2">
      <c r="A19" s="87">
        <v>2008</v>
      </c>
      <c r="B19" s="147">
        <v>0.14000000000000001</v>
      </c>
      <c r="C19" s="147">
        <v>0.17</v>
      </c>
      <c r="D19" s="147">
        <v>-0.06</v>
      </c>
      <c r="E19" s="147">
        <v>-0.05</v>
      </c>
      <c r="F19" s="84"/>
      <c r="G19" s="70"/>
      <c r="H19" s="70"/>
      <c r="I19" s="70"/>
    </row>
    <row r="20" spans="1:9" ht="18" customHeight="1" x14ac:dyDescent="0.2">
      <c r="A20" s="87">
        <v>2009</v>
      </c>
      <c r="B20" s="147">
        <v>0.04</v>
      </c>
      <c r="C20" s="147">
        <v>0.14000000000000001</v>
      </c>
      <c r="D20" s="147">
        <v>0.12</v>
      </c>
      <c r="E20" s="147">
        <v>-0.19</v>
      </c>
      <c r="F20" s="84"/>
      <c r="G20" s="70"/>
      <c r="H20" s="70"/>
      <c r="I20" s="70"/>
    </row>
    <row r="21" spans="1:9" ht="18" customHeight="1" x14ac:dyDescent="0.2">
      <c r="A21" s="87">
        <v>2010</v>
      </c>
      <c r="B21" s="147">
        <v>0.02</v>
      </c>
      <c r="C21" s="147">
        <v>0.06</v>
      </c>
      <c r="D21" s="147">
        <v>0.11</v>
      </c>
      <c r="E21" s="147">
        <v>0.12</v>
      </c>
      <c r="F21" s="84"/>
      <c r="G21" s="70"/>
      <c r="H21" s="70"/>
      <c r="I21" s="70"/>
    </row>
    <row r="22" spans="1:9" ht="18" customHeight="1" x14ac:dyDescent="0.2">
      <c r="A22" s="87">
        <v>2011</v>
      </c>
      <c r="B22" s="147">
        <v>-0.09</v>
      </c>
      <c r="C22" s="147">
        <v>7.0000000000000007E-2</v>
      </c>
      <c r="D22" s="147">
        <v>0.24</v>
      </c>
      <c r="E22" s="147">
        <v>-0.04</v>
      </c>
      <c r="F22" s="84"/>
      <c r="G22" s="70"/>
      <c r="H22" s="70"/>
      <c r="I22" s="70"/>
    </row>
    <row r="23" spans="1:9" ht="18" customHeight="1" x14ac:dyDescent="0.2">
      <c r="A23" s="87">
        <v>2012</v>
      </c>
      <c r="B23" s="147">
        <v>0.14000000000000001</v>
      </c>
      <c r="C23" s="147">
        <v>0.02</v>
      </c>
      <c r="D23" s="147">
        <v>0.09</v>
      </c>
      <c r="E23" s="147">
        <v>0.22</v>
      </c>
      <c r="F23" s="84"/>
      <c r="G23" s="70"/>
      <c r="H23" s="70"/>
      <c r="I23" s="70"/>
    </row>
    <row r="24" spans="1:9" ht="18" customHeight="1" x14ac:dyDescent="0.2">
      <c r="A24" s="87">
        <v>2013</v>
      </c>
      <c r="B24" s="147">
        <v>0.12</v>
      </c>
      <c r="C24" s="147">
        <v>0.19</v>
      </c>
      <c r="D24" s="147">
        <v>0.1</v>
      </c>
      <c r="E24" s="147">
        <v>0.18</v>
      </c>
      <c r="F24" s="84"/>
      <c r="G24" s="70"/>
      <c r="H24" s="70"/>
      <c r="I24" s="70"/>
    </row>
    <row r="25" spans="1:9" ht="18" customHeight="1" x14ac:dyDescent="0.2">
      <c r="A25" s="87">
        <v>2014</v>
      </c>
      <c r="B25" s="147">
        <v>0.14000000000000001</v>
      </c>
      <c r="C25" s="147">
        <v>0.18</v>
      </c>
      <c r="D25" s="147">
        <v>-0.13</v>
      </c>
      <c r="E25" s="147">
        <v>0.19</v>
      </c>
      <c r="F25" s="84"/>
      <c r="G25" s="70"/>
      <c r="H25" s="70"/>
      <c r="I25" s="70"/>
    </row>
    <row r="26" spans="1:9" ht="18" customHeight="1" x14ac:dyDescent="0.2">
      <c r="A26" s="87">
        <v>2015</v>
      </c>
      <c r="B26" s="147">
        <v>0.25</v>
      </c>
      <c r="C26" s="147">
        <v>0.24</v>
      </c>
      <c r="D26" s="147">
        <v>0.18</v>
      </c>
      <c r="E26" s="147">
        <v>0.1</v>
      </c>
      <c r="F26" s="70"/>
      <c r="G26" s="70"/>
      <c r="H26" s="70"/>
      <c r="I26" s="70"/>
    </row>
    <row r="27" spans="1:9" ht="18" customHeight="1" x14ac:dyDescent="0.2">
      <c r="A27" s="211"/>
      <c r="B27" s="212"/>
      <c r="C27" s="212"/>
      <c r="D27" s="212"/>
      <c r="E27" s="212"/>
      <c r="F27" s="70"/>
      <c r="G27" s="70"/>
      <c r="H27" s="70"/>
      <c r="I27" s="70"/>
    </row>
    <row r="28" spans="1:9" ht="18" customHeight="1" x14ac:dyDescent="0.2">
      <c r="A28" s="77" t="s">
        <v>258</v>
      </c>
      <c r="B28" s="212"/>
      <c r="C28" s="212"/>
      <c r="D28" s="212"/>
      <c r="E28" s="212"/>
      <c r="F28" s="70"/>
      <c r="G28" s="70"/>
      <c r="H28" s="70"/>
      <c r="I28" s="70"/>
    </row>
    <row r="29" spans="1:9" ht="18" customHeight="1" x14ac:dyDescent="0.2">
      <c r="A29" s="115"/>
      <c r="B29" s="212"/>
      <c r="C29" s="212"/>
      <c r="D29" s="212"/>
      <c r="E29" s="212"/>
      <c r="F29" s="70"/>
      <c r="G29" s="70"/>
      <c r="H29" s="70"/>
      <c r="I29" s="70"/>
    </row>
    <row r="30" spans="1:9" ht="18" customHeight="1" x14ac:dyDescent="0.2">
      <c r="A30" s="91" t="s">
        <v>259</v>
      </c>
      <c r="B30" s="149"/>
      <c r="C30" s="149"/>
      <c r="D30" s="149"/>
      <c r="E30" s="149"/>
      <c r="F30" s="70"/>
      <c r="G30" s="70"/>
      <c r="H30" s="70"/>
      <c r="I30" s="70"/>
    </row>
    <row r="31" spans="1:9" ht="18" customHeight="1" x14ac:dyDescent="0.2">
      <c r="A31" s="91" t="s">
        <v>260</v>
      </c>
      <c r="B31" s="149"/>
      <c r="C31" s="149"/>
      <c r="D31" s="149"/>
      <c r="E31" s="149"/>
      <c r="F31" s="90"/>
      <c r="G31" s="213"/>
      <c r="H31" s="213"/>
      <c r="I31" s="213"/>
    </row>
    <row r="32" spans="1:9" ht="18" customHeight="1" x14ac:dyDescent="0.2">
      <c r="A32" s="91" t="s">
        <v>261</v>
      </c>
      <c r="B32" s="149"/>
      <c r="C32" s="149"/>
      <c r="D32" s="149"/>
      <c r="E32" s="149"/>
      <c r="F32" s="90"/>
      <c r="G32" s="213"/>
      <c r="H32" s="213"/>
      <c r="I32" s="213"/>
    </row>
    <row r="33" spans="1:9" ht="18" customHeight="1" x14ac:dyDescent="0.2">
      <c r="B33" s="70"/>
      <c r="C33" s="70"/>
      <c r="D33" s="70"/>
      <c r="E33" s="70"/>
      <c r="F33" s="70"/>
      <c r="G33" s="70"/>
      <c r="H33" s="70"/>
      <c r="I33" s="70"/>
    </row>
    <row r="34" spans="1:9" ht="18" customHeight="1" x14ac:dyDescent="0.2">
      <c r="A34" s="77" t="s">
        <v>262</v>
      </c>
      <c r="B34" s="70"/>
      <c r="C34" s="70"/>
      <c r="D34" s="70"/>
      <c r="E34" s="70"/>
      <c r="F34" s="70"/>
      <c r="G34" s="70"/>
      <c r="H34" s="70"/>
      <c r="I34" s="70"/>
    </row>
    <row r="35" spans="1:9" ht="18" customHeight="1" x14ac:dyDescent="0.2">
      <c r="A35" s="115"/>
      <c r="B35" s="70"/>
      <c r="C35" s="70"/>
      <c r="D35" s="70"/>
      <c r="E35" s="70"/>
      <c r="F35" s="70"/>
      <c r="G35" s="70"/>
      <c r="H35" s="70"/>
      <c r="I35" s="70"/>
    </row>
    <row r="36" spans="1:9" ht="18" customHeight="1" x14ac:dyDescent="0.2">
      <c r="A36" s="97" t="s">
        <v>263</v>
      </c>
      <c r="B36" s="70"/>
      <c r="C36" s="70"/>
      <c r="D36" s="70"/>
      <c r="E36" s="70"/>
      <c r="F36" s="70"/>
      <c r="G36" s="70"/>
      <c r="H36" s="70"/>
      <c r="I36" s="70"/>
    </row>
    <row r="37" spans="1:9" ht="18" customHeight="1" x14ac:dyDescent="0.2">
      <c r="A37" s="79"/>
      <c r="B37" s="87" t="s">
        <v>254</v>
      </c>
      <c r="C37" s="87" t="s">
        <v>255</v>
      </c>
      <c r="D37" s="87" t="s">
        <v>256</v>
      </c>
      <c r="E37" s="87" t="s">
        <v>257</v>
      </c>
    </row>
    <row r="38" spans="1:9" ht="18" customHeight="1" x14ac:dyDescent="0.2">
      <c r="A38" s="79" t="s">
        <v>254</v>
      </c>
      <c r="B38" s="214"/>
      <c r="C38" s="214"/>
      <c r="D38" s="214"/>
      <c r="E38" s="214"/>
    </row>
    <row r="39" spans="1:9" ht="18" customHeight="1" x14ac:dyDescent="0.2">
      <c r="A39" s="79" t="s">
        <v>255</v>
      </c>
      <c r="B39" s="214"/>
      <c r="C39" s="214"/>
      <c r="D39" s="214"/>
      <c r="E39" s="214"/>
    </row>
    <row r="40" spans="1:9" ht="18" customHeight="1" x14ac:dyDescent="0.2">
      <c r="A40" s="79" t="s">
        <v>256</v>
      </c>
      <c r="B40" s="214"/>
      <c r="C40" s="214"/>
      <c r="D40" s="214"/>
      <c r="E40" s="214"/>
    </row>
    <row r="41" spans="1:9" ht="18" customHeight="1" x14ac:dyDescent="0.2">
      <c r="A41" s="79" t="s">
        <v>257</v>
      </c>
      <c r="B41" s="214"/>
      <c r="C41" s="214"/>
      <c r="D41" s="214"/>
      <c r="E41" s="214"/>
    </row>
    <row r="43" spans="1:9" ht="18" customHeight="1" x14ac:dyDescent="0.2">
      <c r="A43" s="77" t="s">
        <v>264</v>
      </c>
      <c r="B43" s="103"/>
      <c r="C43" s="103"/>
      <c r="D43" s="103"/>
      <c r="E43" s="103"/>
    </row>
    <row r="44" spans="1:9" ht="18" customHeight="1" x14ac:dyDescent="0.2">
      <c r="A44" s="115"/>
      <c r="B44" s="103"/>
      <c r="C44" s="103"/>
      <c r="D44" s="103"/>
      <c r="E44" s="103"/>
    </row>
    <row r="45" spans="1:9" ht="18" customHeight="1" x14ac:dyDescent="0.2">
      <c r="B45" s="103"/>
      <c r="C45" s="103"/>
    </row>
    <row r="46" spans="1:9" ht="18" customHeight="1" x14ac:dyDescent="0.2">
      <c r="A46" s="79" t="s">
        <v>265</v>
      </c>
      <c r="B46" s="28"/>
    </row>
    <row r="47" spans="1:9" ht="18" customHeight="1" x14ac:dyDescent="0.2">
      <c r="A47" s="79" t="s">
        <v>266</v>
      </c>
      <c r="B47" s="149"/>
    </row>
    <row r="48" spans="1:9" ht="18" customHeight="1" x14ac:dyDescent="0.2">
      <c r="A48" s="79" t="s">
        <v>260</v>
      </c>
      <c r="B48" s="214"/>
    </row>
    <row r="49" spans="1:8" ht="18" customHeight="1" x14ac:dyDescent="0.2">
      <c r="A49" s="79" t="s">
        <v>261</v>
      </c>
      <c r="B49" s="214"/>
    </row>
    <row r="51" spans="1:8" ht="18" customHeight="1" x14ac:dyDescent="0.2">
      <c r="A51" s="105" t="s">
        <v>502</v>
      </c>
      <c r="B51" s="103"/>
      <c r="F51" s="356"/>
      <c r="G51" s="356"/>
      <c r="H51" s="356"/>
    </row>
    <row r="52" spans="1:8" ht="18" customHeight="1" x14ac:dyDescent="0.25">
      <c r="A52" s="215"/>
      <c r="B52" s="147" t="s">
        <v>503</v>
      </c>
      <c r="C52" s="147" t="s">
        <v>504</v>
      </c>
      <c r="D52" s="147" t="s">
        <v>505</v>
      </c>
      <c r="E52" s="147" t="s">
        <v>506</v>
      </c>
      <c r="F52" s="384" t="s">
        <v>516</v>
      </c>
      <c r="G52" s="356"/>
      <c r="H52" s="356"/>
    </row>
    <row r="53" spans="1:8" ht="18" customHeight="1" x14ac:dyDescent="0.25">
      <c r="A53" s="147" t="s">
        <v>503</v>
      </c>
      <c r="B53" s="215"/>
      <c r="C53" s="215"/>
      <c r="D53" s="215"/>
      <c r="E53" s="215"/>
      <c r="F53" s="215"/>
      <c r="G53" s="356"/>
      <c r="H53" s="356"/>
    </row>
    <row r="54" spans="1:8" ht="18" customHeight="1" x14ac:dyDescent="0.25">
      <c r="A54" s="147" t="s">
        <v>504</v>
      </c>
      <c r="B54" s="215"/>
      <c r="C54" s="215"/>
      <c r="D54" s="215"/>
      <c r="E54" s="215"/>
      <c r="F54" s="215"/>
      <c r="G54" s="356"/>
      <c r="H54" s="356"/>
    </row>
    <row r="55" spans="1:8" ht="18" customHeight="1" x14ac:dyDescent="0.25">
      <c r="A55" s="147" t="s">
        <v>505</v>
      </c>
      <c r="B55" s="215"/>
      <c r="C55" s="215"/>
      <c r="D55" s="215"/>
      <c r="E55" s="215"/>
      <c r="F55" s="215"/>
      <c r="G55" s="356"/>
      <c r="H55" s="356"/>
    </row>
    <row r="56" spans="1:8" ht="18" customHeight="1" x14ac:dyDescent="0.25">
      <c r="A56" s="147" t="s">
        <v>506</v>
      </c>
      <c r="B56" s="215"/>
      <c r="C56" s="215"/>
      <c r="D56" s="215"/>
      <c r="E56" s="215"/>
      <c r="F56" s="215"/>
      <c r="G56" s="356"/>
      <c r="H56" s="356"/>
    </row>
    <row r="57" spans="1:8" ht="18" customHeight="1" x14ac:dyDescent="0.2">
      <c r="A57" s="384" t="s">
        <v>516</v>
      </c>
      <c r="B57" s="215"/>
      <c r="C57" s="215"/>
      <c r="D57" s="215"/>
      <c r="E57" s="215"/>
      <c r="F57" s="385"/>
      <c r="G57" s="356"/>
      <c r="H57" s="356"/>
    </row>
    <row r="58" spans="1:8" ht="18" customHeight="1" x14ac:dyDescent="0.2">
      <c r="A58" s="103"/>
      <c r="D58" s="216"/>
      <c r="E58" s="217"/>
      <c r="F58" s="217"/>
      <c r="G58" s="217"/>
      <c r="H58" s="217"/>
    </row>
    <row r="59" spans="1:8" ht="18" customHeight="1" x14ac:dyDescent="0.2">
      <c r="A59" s="103"/>
      <c r="D59" s="216"/>
      <c r="E59" s="217"/>
      <c r="F59" s="217"/>
      <c r="G59" s="217"/>
      <c r="H59" s="217"/>
    </row>
    <row r="60" spans="1:8" ht="18" customHeight="1" x14ac:dyDescent="0.2">
      <c r="A60" s="102" t="s">
        <v>267</v>
      </c>
    </row>
    <row r="61" spans="1:8" ht="18" customHeight="1" x14ac:dyDescent="0.2">
      <c r="A61" s="103"/>
    </row>
  </sheetData>
  <hyperlinks>
    <hyperlink ref="C1" location="Forside!A1" display="Forside" xr:uid="{00000000-0004-0000-0A00-000000000000}"/>
  </hyperlink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31"/>
  <sheetViews>
    <sheetView workbookViewId="0">
      <selection activeCell="A8" sqref="A8"/>
    </sheetView>
  </sheetViews>
  <sheetFormatPr baseColWidth="10" defaultColWidth="15.83203125" defaultRowHeight="18" customHeight="1" x14ac:dyDescent="0.2"/>
  <cols>
    <col min="1" max="1" width="24.33203125" style="62" customWidth="1"/>
    <col min="2" max="2" width="23.83203125" style="62" bestFit="1" customWidth="1"/>
    <col min="3" max="7" width="20" style="62" bestFit="1" customWidth="1"/>
    <col min="8" max="16384" width="15.83203125" style="62"/>
  </cols>
  <sheetData>
    <row r="1" spans="1:5" ht="18" customHeight="1" x14ac:dyDescent="0.2">
      <c r="A1" s="62" t="s">
        <v>268</v>
      </c>
      <c r="C1" s="2" t="s">
        <v>1</v>
      </c>
    </row>
    <row r="2" spans="1:5" ht="18" customHeight="1" x14ac:dyDescent="0.2">
      <c r="A2" s="63"/>
      <c r="B2" s="63"/>
      <c r="D2" s="64"/>
    </row>
    <row r="3" spans="1:5" ht="18" customHeight="1" x14ac:dyDescent="0.2">
      <c r="A3" s="70" t="s">
        <v>269</v>
      </c>
      <c r="B3" s="218"/>
      <c r="C3" s="70"/>
      <c r="D3" s="71"/>
      <c r="E3" s="70"/>
    </row>
    <row r="4" spans="1:5" ht="18" customHeight="1" x14ac:dyDescent="0.2">
      <c r="A4" s="70"/>
      <c r="B4" s="218"/>
      <c r="C4" s="70"/>
      <c r="D4" s="71"/>
      <c r="E4" s="70"/>
    </row>
    <row r="5" spans="1:5" ht="18" customHeight="1" x14ac:dyDescent="0.2">
      <c r="A5" s="79"/>
      <c r="B5" s="219" t="s">
        <v>270</v>
      </c>
      <c r="C5" s="219" t="s">
        <v>271</v>
      </c>
      <c r="D5" s="219" t="s">
        <v>272</v>
      </c>
      <c r="E5" s="219" t="s">
        <v>273</v>
      </c>
    </row>
    <row r="6" spans="1:5" ht="18" customHeight="1" x14ac:dyDescent="0.2">
      <c r="A6" s="91" t="s">
        <v>259</v>
      </c>
      <c r="B6" s="367"/>
      <c r="C6" s="367"/>
      <c r="D6" s="367"/>
      <c r="E6" s="367"/>
    </row>
    <row r="7" spans="1:5" ht="18" customHeight="1" x14ac:dyDescent="0.2">
      <c r="A7" s="91" t="s">
        <v>260</v>
      </c>
      <c r="B7" s="367"/>
      <c r="C7" s="367"/>
      <c r="D7" s="367"/>
      <c r="E7" s="367"/>
    </row>
    <row r="8" spans="1:5" ht="18" customHeight="1" x14ac:dyDescent="0.2">
      <c r="A8" s="91" t="s">
        <v>261</v>
      </c>
      <c r="B8" s="367"/>
      <c r="C8" s="367"/>
      <c r="D8" s="367"/>
      <c r="E8" s="367"/>
    </row>
    <row r="9" spans="1:5" ht="18" customHeight="1" x14ac:dyDescent="0.2">
      <c r="A9" s="70"/>
      <c r="B9" s="218"/>
      <c r="C9" s="70"/>
      <c r="D9" s="71"/>
      <c r="E9" s="70"/>
    </row>
    <row r="10" spans="1:5" ht="18" customHeight="1" x14ac:dyDescent="0.2">
      <c r="A10" s="220" t="s">
        <v>274</v>
      </c>
      <c r="B10" s="221"/>
      <c r="C10" s="221"/>
      <c r="D10" s="221"/>
      <c r="E10" s="221"/>
    </row>
    <row r="11" spans="1:5" ht="18" customHeight="1" x14ac:dyDescent="0.2">
      <c r="A11" s="222"/>
      <c r="B11" s="219" t="s">
        <v>270</v>
      </c>
      <c r="C11" s="219" t="s">
        <v>271</v>
      </c>
      <c r="D11" s="219" t="s">
        <v>272</v>
      </c>
      <c r="E11" s="219" t="s">
        <v>273</v>
      </c>
    </row>
    <row r="12" spans="1:5" ht="18" customHeight="1" x14ac:dyDescent="0.2">
      <c r="A12" s="223" t="s">
        <v>270</v>
      </c>
      <c r="B12" s="367"/>
      <c r="C12" s="367"/>
      <c r="D12" s="367"/>
      <c r="E12" s="367"/>
    </row>
    <row r="13" spans="1:5" ht="18" customHeight="1" x14ac:dyDescent="0.2">
      <c r="A13" s="223" t="s">
        <v>271</v>
      </c>
      <c r="B13" s="367"/>
      <c r="C13" s="367"/>
      <c r="D13" s="367"/>
      <c r="E13" s="367"/>
    </row>
    <row r="14" spans="1:5" ht="18" customHeight="1" x14ac:dyDescent="0.2">
      <c r="A14" s="223" t="s">
        <v>272</v>
      </c>
      <c r="B14" s="367"/>
      <c r="C14" s="367"/>
      <c r="D14" s="367"/>
      <c r="E14" s="367"/>
    </row>
    <row r="15" spans="1:5" s="105" customFormat="1" ht="18" customHeight="1" x14ac:dyDescent="0.2">
      <c r="A15" s="223" t="s">
        <v>273</v>
      </c>
      <c r="B15" s="367"/>
      <c r="C15" s="367"/>
      <c r="D15" s="367"/>
      <c r="E15" s="367"/>
    </row>
    <row r="16" spans="1:5" s="105" customFormat="1" ht="18" customHeight="1" x14ac:dyDescent="0.2">
      <c r="A16" s="70"/>
      <c r="B16" s="224"/>
      <c r="C16" s="97"/>
      <c r="D16" s="225"/>
      <c r="E16" s="97"/>
    </row>
    <row r="17" spans="1:7" s="105" customFormat="1" ht="18" customHeight="1" x14ac:dyDescent="0.2">
      <c r="A17" s="77" t="s">
        <v>275</v>
      </c>
      <c r="B17" s="70"/>
      <c r="C17" s="70"/>
      <c r="D17" s="70"/>
      <c r="E17" s="70"/>
      <c r="F17" s="70"/>
      <c r="G17" s="70"/>
    </row>
    <row r="18" spans="1:7" s="105" customFormat="1" ht="18" customHeight="1" x14ac:dyDescent="0.2">
      <c r="A18" s="77" t="s">
        <v>511</v>
      </c>
      <c r="B18" s="70"/>
      <c r="C18" s="70"/>
      <c r="D18" s="70"/>
      <c r="E18" s="70"/>
      <c r="F18" s="70"/>
      <c r="G18" s="70"/>
    </row>
    <row r="19" spans="1:7" s="105" customFormat="1" ht="18" customHeight="1" x14ac:dyDescent="0.2">
      <c r="A19" s="77"/>
      <c r="B19" s="70"/>
      <c r="C19" s="70"/>
      <c r="D19" s="70"/>
      <c r="E19" s="70"/>
      <c r="F19" s="70"/>
      <c r="G19" s="70"/>
    </row>
    <row r="20" spans="1:7" s="105" customFormat="1" ht="18" customHeight="1" x14ac:dyDescent="0.2">
      <c r="A20" s="77" t="s">
        <v>276</v>
      </c>
      <c r="B20" s="226"/>
      <c r="C20" s="226"/>
      <c r="D20" s="226"/>
      <c r="E20" s="226"/>
      <c r="F20" s="226"/>
      <c r="G20" s="226"/>
    </row>
    <row r="21" spans="1:7" s="105" customFormat="1" ht="18" customHeight="1" x14ac:dyDescent="0.2">
      <c r="A21" s="77" t="s">
        <v>510</v>
      </c>
      <c r="B21" s="226"/>
      <c r="C21" s="226"/>
      <c r="D21" s="226"/>
      <c r="E21" s="226"/>
      <c r="F21" s="226"/>
      <c r="G21" s="226"/>
    </row>
    <row r="22" spans="1:7" s="105" customFormat="1" ht="18" customHeight="1" x14ac:dyDescent="0.2">
      <c r="A22" s="77" t="s">
        <v>508</v>
      </c>
      <c r="B22" s="70"/>
      <c r="C22" s="70"/>
      <c r="D22" s="70"/>
      <c r="E22" s="70"/>
      <c r="F22" s="70"/>
      <c r="G22" s="70"/>
    </row>
    <row r="23" spans="1:7" s="105" customFormat="1" ht="18" customHeight="1" x14ac:dyDescent="0.2">
      <c r="A23" s="115"/>
      <c r="B23" s="70"/>
      <c r="C23" s="70"/>
      <c r="D23" s="70"/>
      <c r="E23" s="70"/>
      <c r="F23" s="70"/>
      <c r="G23" s="70"/>
    </row>
    <row r="24" spans="1:7" s="105" customFormat="1" ht="18" customHeight="1" x14ac:dyDescent="0.2">
      <c r="A24" s="70"/>
      <c r="B24" s="70"/>
      <c r="C24" s="70"/>
      <c r="D24" s="70"/>
      <c r="E24" s="70"/>
      <c r="F24" s="70"/>
      <c r="G24" s="70"/>
    </row>
    <row r="25" spans="1:7" s="105" customFormat="1" ht="18" customHeight="1" x14ac:dyDescent="0.2">
      <c r="A25" s="169" t="s">
        <v>277</v>
      </c>
      <c r="B25" s="227"/>
      <c r="C25" s="227"/>
      <c r="D25" s="227"/>
      <c r="E25" s="227"/>
      <c r="F25" s="227"/>
      <c r="G25" s="227"/>
    </row>
    <row r="26" spans="1:7" s="105" customFormat="1" ht="18" customHeight="1" x14ac:dyDescent="0.2">
      <c r="A26" s="169" t="s">
        <v>278</v>
      </c>
      <c r="B26" s="228" t="s">
        <v>279</v>
      </c>
      <c r="C26" s="228" t="s">
        <v>280</v>
      </c>
      <c r="D26" s="228" t="s">
        <v>281</v>
      </c>
      <c r="E26" s="229" t="s">
        <v>282</v>
      </c>
    </row>
    <row r="27" spans="1:7" s="105" customFormat="1" ht="18" customHeight="1" x14ac:dyDescent="0.2">
      <c r="A27" s="169" t="s">
        <v>512</v>
      </c>
      <c r="B27" s="228"/>
      <c r="C27" s="228"/>
      <c r="D27" s="228"/>
      <c r="E27" s="229"/>
    </row>
    <row r="28" spans="1:7" s="105" customFormat="1" ht="18" customHeight="1" x14ac:dyDescent="0.2">
      <c r="A28" s="169"/>
      <c r="B28" s="279"/>
      <c r="C28" s="279"/>
      <c r="D28" s="279"/>
      <c r="E28" s="229"/>
    </row>
    <row r="29" spans="1:7" s="105" customFormat="1" ht="18" customHeight="1" x14ac:dyDescent="0.2">
      <c r="A29" s="229" t="s">
        <v>283</v>
      </c>
      <c r="B29" s="224"/>
      <c r="C29" s="97"/>
      <c r="D29" s="225"/>
      <c r="E29" s="97"/>
    </row>
    <row r="30" spans="1:7" s="105" customFormat="1" ht="18" customHeight="1" x14ac:dyDescent="0.2">
      <c r="A30" s="229" t="s">
        <v>515</v>
      </c>
      <c r="B30" s="224"/>
      <c r="C30" s="97"/>
      <c r="D30" s="225"/>
      <c r="E30" s="97"/>
    </row>
    <row r="31" spans="1:7" s="105" customFormat="1" ht="18" customHeight="1" x14ac:dyDescent="0.2">
      <c r="A31" s="229"/>
      <c r="B31" s="224"/>
      <c r="C31" s="97"/>
      <c r="D31" s="225"/>
      <c r="E31" s="97"/>
    </row>
    <row r="32" spans="1:7" s="105" customFormat="1" ht="18" customHeight="1" x14ac:dyDescent="0.2">
      <c r="A32" s="97" t="s">
        <v>284</v>
      </c>
      <c r="B32" s="70"/>
      <c r="C32" s="62"/>
      <c r="D32" s="62"/>
      <c r="E32" s="62"/>
    </row>
    <row r="33" spans="1:8" s="105" customFormat="1" ht="18" customHeight="1" x14ac:dyDescent="0.2">
      <c r="A33" s="99"/>
      <c r="B33" s="87" t="s">
        <v>270</v>
      </c>
      <c r="C33" s="87" t="s">
        <v>271</v>
      </c>
      <c r="D33" s="87" t="s">
        <v>272</v>
      </c>
      <c r="E33" s="87" t="s">
        <v>273</v>
      </c>
    </row>
    <row r="34" spans="1:8" s="105" customFormat="1" ht="18" customHeight="1" x14ac:dyDescent="0.2">
      <c r="A34" s="79" t="s">
        <v>285</v>
      </c>
      <c r="B34" s="368"/>
      <c r="C34" s="368"/>
      <c r="D34" s="368"/>
      <c r="E34" s="368"/>
    </row>
    <row r="35" spans="1:8" ht="18" customHeight="1" x14ac:dyDescent="0.2">
      <c r="A35" s="79" t="s">
        <v>286</v>
      </c>
      <c r="B35" s="367"/>
      <c r="C35" s="367"/>
      <c r="D35" s="367"/>
      <c r="E35" s="367"/>
      <c r="F35" s="70"/>
      <c r="G35" s="70"/>
      <c r="H35" s="70"/>
    </row>
    <row r="36" spans="1:8" ht="18" customHeight="1" x14ac:dyDescent="0.2">
      <c r="A36" s="79" t="s">
        <v>287</v>
      </c>
      <c r="B36" s="367"/>
      <c r="C36" s="367"/>
      <c r="D36" s="367"/>
      <c r="E36" s="367"/>
      <c r="F36" s="70"/>
      <c r="G36" s="70"/>
      <c r="H36" s="70"/>
    </row>
    <row r="37" spans="1:8" ht="18" customHeight="1" x14ac:dyDescent="0.2">
      <c r="A37" s="79" t="s">
        <v>288</v>
      </c>
      <c r="B37" s="367"/>
      <c r="C37" s="367"/>
      <c r="D37" s="367"/>
      <c r="E37" s="367"/>
      <c r="F37" s="361"/>
      <c r="G37" s="361"/>
      <c r="H37" s="70"/>
    </row>
    <row r="38" spans="1:8" ht="18" customHeight="1" x14ac:dyDescent="0.2">
      <c r="A38" s="79" t="s">
        <v>289</v>
      </c>
      <c r="B38" s="367"/>
      <c r="C38" s="367"/>
      <c r="D38" s="367"/>
      <c r="E38" s="368"/>
      <c r="F38" s="361"/>
      <c r="G38" s="361"/>
      <c r="H38" s="70"/>
    </row>
    <row r="39" spans="1:8" ht="18" customHeight="1" x14ac:dyDescent="0.2">
      <c r="A39" s="79" t="s">
        <v>290</v>
      </c>
      <c r="B39" s="367"/>
      <c r="C39" s="367"/>
      <c r="D39" s="367"/>
      <c r="E39" s="368"/>
      <c r="F39" s="361"/>
      <c r="G39" s="361"/>
      <c r="H39" s="70"/>
    </row>
    <row r="40" spans="1:8" ht="18" customHeight="1" x14ac:dyDescent="0.2">
      <c r="A40" s="70"/>
      <c r="B40" s="359"/>
      <c r="C40" s="359"/>
      <c r="D40" s="359"/>
      <c r="E40" s="362"/>
      <c r="F40" s="361"/>
      <c r="G40" s="361"/>
      <c r="H40" s="70"/>
    </row>
    <row r="41" spans="1:8" ht="18" customHeight="1" x14ac:dyDescent="0.2">
      <c r="A41" s="105" t="s">
        <v>509</v>
      </c>
      <c r="F41" s="361"/>
      <c r="G41" s="361"/>
      <c r="H41" s="70"/>
    </row>
    <row r="42" spans="1:8" ht="18" customHeight="1" x14ac:dyDescent="0.2">
      <c r="A42" s="79"/>
      <c r="B42" s="87" t="s">
        <v>266</v>
      </c>
      <c r="C42" s="87" t="s">
        <v>260</v>
      </c>
      <c r="D42" s="87" t="s">
        <v>261</v>
      </c>
      <c r="F42" s="361"/>
      <c r="G42" s="361"/>
      <c r="H42" s="70"/>
    </row>
    <row r="43" spans="1:8" ht="18" customHeight="1" x14ac:dyDescent="0.2">
      <c r="A43" s="79" t="s">
        <v>285</v>
      </c>
      <c r="B43" s="368"/>
      <c r="C43" s="367"/>
      <c r="D43" s="367"/>
      <c r="F43" s="361"/>
      <c r="G43" s="361"/>
      <c r="H43" s="70"/>
    </row>
    <row r="44" spans="1:8" ht="18" customHeight="1" x14ac:dyDescent="0.2">
      <c r="A44" s="79" t="s">
        <v>286</v>
      </c>
      <c r="B44" s="368"/>
      <c r="C44" s="367"/>
      <c r="D44" s="367"/>
      <c r="F44" s="361"/>
      <c r="G44" s="361"/>
      <c r="H44" s="70"/>
    </row>
    <row r="45" spans="1:8" ht="18" customHeight="1" x14ac:dyDescent="0.2">
      <c r="A45" s="79" t="s">
        <v>287</v>
      </c>
      <c r="B45" s="368"/>
      <c r="C45" s="367"/>
      <c r="D45" s="367"/>
      <c r="F45" s="361"/>
      <c r="G45" s="361"/>
      <c r="H45" s="70"/>
    </row>
    <row r="46" spans="1:8" ht="18" customHeight="1" x14ac:dyDescent="0.2">
      <c r="A46" s="79" t="s">
        <v>288</v>
      </c>
      <c r="B46" s="368"/>
      <c r="C46" s="367"/>
      <c r="D46" s="367"/>
      <c r="F46" s="360"/>
      <c r="G46" s="360"/>
      <c r="H46" s="70"/>
    </row>
    <row r="47" spans="1:8" ht="18" customHeight="1" x14ac:dyDescent="0.2">
      <c r="A47" s="79" t="s">
        <v>289</v>
      </c>
      <c r="B47" s="368"/>
      <c r="C47" s="367"/>
      <c r="D47" s="367"/>
      <c r="F47" s="70"/>
      <c r="G47" s="70"/>
      <c r="H47" s="70"/>
    </row>
    <row r="48" spans="1:8" ht="18" customHeight="1" x14ac:dyDescent="0.2">
      <c r="A48" s="79" t="s">
        <v>290</v>
      </c>
      <c r="B48" s="368"/>
      <c r="C48" s="367"/>
      <c r="D48" s="367"/>
      <c r="E48" s="359"/>
      <c r="F48" s="70"/>
      <c r="G48" s="70"/>
      <c r="H48" s="70"/>
    </row>
    <row r="49" spans="1:8" ht="18" customHeight="1" x14ac:dyDescent="0.2">
      <c r="A49" s="70"/>
      <c r="B49" s="362"/>
      <c r="C49" s="359"/>
      <c r="D49" s="359"/>
      <c r="E49" s="70"/>
      <c r="F49" s="70"/>
      <c r="G49" s="70"/>
      <c r="H49" s="70"/>
    </row>
    <row r="50" spans="1:8" ht="18" customHeight="1" x14ac:dyDescent="0.2">
      <c r="A50" s="70"/>
      <c r="B50" s="362"/>
      <c r="C50" s="359"/>
      <c r="D50" s="359"/>
      <c r="E50" s="359"/>
      <c r="F50" s="359"/>
      <c r="G50" s="359"/>
      <c r="H50" s="70"/>
    </row>
    <row r="51" spans="1:8" ht="18" customHeight="1" x14ac:dyDescent="0.2">
      <c r="E51" s="359"/>
      <c r="F51" s="359"/>
      <c r="G51" s="359"/>
    </row>
    <row r="52" spans="1:8" ht="18" customHeight="1" x14ac:dyDescent="0.2">
      <c r="A52" s="229" t="s">
        <v>291</v>
      </c>
      <c r="B52" s="359"/>
      <c r="C52" s="359"/>
      <c r="D52" s="359"/>
      <c r="E52" s="359"/>
      <c r="F52" s="359"/>
      <c r="G52" s="359"/>
    </row>
    <row r="53" spans="1:8" ht="18" customHeight="1" x14ac:dyDescent="0.2">
      <c r="A53" s="103"/>
      <c r="B53" s="359"/>
      <c r="C53" s="359"/>
      <c r="D53" s="359"/>
      <c r="E53" s="359"/>
      <c r="F53" s="359"/>
      <c r="G53" s="359"/>
    </row>
    <row r="54" spans="1:8" ht="18" customHeight="1" x14ac:dyDescent="0.2">
      <c r="A54" s="103"/>
      <c r="B54" s="359"/>
      <c r="C54" s="359"/>
      <c r="D54" s="359"/>
      <c r="E54" s="359"/>
      <c r="F54" s="359"/>
      <c r="G54" s="359"/>
    </row>
    <row r="55" spans="1:8" ht="18" customHeight="1" x14ac:dyDescent="0.2">
      <c r="A55" s="103"/>
      <c r="B55" s="359"/>
      <c r="C55" s="359"/>
      <c r="D55" s="359"/>
      <c r="E55" s="359"/>
      <c r="F55" s="359"/>
      <c r="G55" s="359"/>
    </row>
    <row r="56" spans="1:8" ht="18" customHeight="1" x14ac:dyDescent="0.2">
      <c r="A56" s="103"/>
      <c r="B56" s="359"/>
      <c r="C56" s="359"/>
      <c r="D56" s="359"/>
      <c r="E56" s="359"/>
      <c r="F56" s="359"/>
      <c r="G56" s="359"/>
    </row>
    <row r="57" spans="1:8" ht="18" customHeight="1" x14ac:dyDescent="0.2">
      <c r="A57" s="103"/>
      <c r="B57" s="359"/>
      <c r="C57" s="359"/>
      <c r="D57" s="359"/>
      <c r="E57" s="359"/>
      <c r="F57" s="359"/>
      <c r="G57" s="359"/>
    </row>
    <row r="58" spans="1:8" ht="18" customHeight="1" x14ac:dyDescent="0.2">
      <c r="B58" s="359"/>
      <c r="C58" s="359"/>
      <c r="D58" s="359"/>
      <c r="E58" s="359"/>
      <c r="F58" s="359"/>
      <c r="G58" s="359"/>
    </row>
    <row r="59" spans="1:8" ht="18" customHeight="1" x14ac:dyDescent="0.2">
      <c r="A59" s="229" t="s">
        <v>409</v>
      </c>
      <c r="B59" s="359"/>
      <c r="C59" s="359"/>
      <c r="D59" s="359"/>
      <c r="E59" s="359"/>
      <c r="F59" s="359"/>
      <c r="G59" s="359"/>
    </row>
    <row r="60" spans="1:8" ht="18" customHeight="1" x14ac:dyDescent="0.2">
      <c r="A60" s="229" t="s">
        <v>292</v>
      </c>
      <c r="B60" s="359"/>
      <c r="C60" s="359"/>
      <c r="D60" s="359"/>
      <c r="E60" s="359"/>
      <c r="F60" s="359"/>
      <c r="G60" s="359"/>
    </row>
    <row r="61" spans="1:8" ht="18" customHeight="1" x14ac:dyDescent="0.2">
      <c r="A61" s="70"/>
      <c r="B61" s="359"/>
      <c r="C61" s="359"/>
      <c r="D61" s="359"/>
      <c r="E61" s="359"/>
      <c r="F61" s="359"/>
      <c r="G61" s="359"/>
    </row>
    <row r="62" spans="1:8" ht="18" customHeight="1" x14ac:dyDescent="0.2">
      <c r="A62" s="70"/>
      <c r="B62" s="359"/>
      <c r="C62" s="359"/>
      <c r="D62" s="359"/>
      <c r="E62" s="359"/>
      <c r="F62" s="359"/>
      <c r="G62" s="359"/>
    </row>
    <row r="63" spans="1:8" ht="18" customHeight="1" x14ac:dyDescent="0.2">
      <c r="A63" s="70"/>
      <c r="B63" s="70"/>
      <c r="C63" s="70"/>
      <c r="D63" s="70"/>
      <c r="E63" s="70"/>
      <c r="F63" s="70"/>
      <c r="G63" s="70"/>
    </row>
    <row r="64" spans="1:8" ht="18" customHeight="1" x14ac:dyDescent="0.2">
      <c r="A64" s="97" t="s">
        <v>507</v>
      </c>
      <c r="B64" s="70"/>
      <c r="C64" s="70"/>
      <c r="D64" s="70"/>
      <c r="E64" s="70"/>
      <c r="F64" s="70"/>
    </row>
    <row r="65" spans="1:6" ht="18" customHeight="1" x14ac:dyDescent="0.2">
      <c r="A65" s="97"/>
      <c r="B65" s="70"/>
      <c r="C65" s="70"/>
      <c r="D65" s="70"/>
      <c r="E65" s="70"/>
      <c r="F65" s="70"/>
    </row>
    <row r="66" spans="1:6" ht="18" customHeight="1" x14ac:dyDescent="0.2">
      <c r="A66" s="70" t="s">
        <v>285</v>
      </c>
      <c r="B66" s="70"/>
      <c r="C66" s="70"/>
      <c r="D66" s="70"/>
      <c r="E66" s="70"/>
      <c r="F66" s="70"/>
    </row>
    <row r="67" spans="1:6" ht="18" customHeight="1" x14ac:dyDescent="0.25">
      <c r="A67" s="358"/>
      <c r="B67" s="363" t="s">
        <v>503</v>
      </c>
      <c r="C67" s="363" t="s">
        <v>504</v>
      </c>
      <c r="D67" s="363" t="s">
        <v>505</v>
      </c>
      <c r="E67" s="364" t="s">
        <v>506</v>
      </c>
      <c r="F67" s="70"/>
    </row>
    <row r="68" spans="1:6" ht="18" customHeight="1" x14ac:dyDescent="0.25">
      <c r="A68" s="365" t="s">
        <v>503</v>
      </c>
      <c r="B68" s="369"/>
      <c r="C68" s="370"/>
      <c r="D68" s="370"/>
      <c r="E68" s="371"/>
      <c r="F68" s="70"/>
    </row>
    <row r="69" spans="1:6" ht="18" customHeight="1" x14ac:dyDescent="0.25">
      <c r="A69" s="365" t="s">
        <v>504</v>
      </c>
      <c r="B69" s="372"/>
      <c r="C69" s="373"/>
      <c r="D69" s="373"/>
      <c r="E69" s="374"/>
      <c r="F69" s="70"/>
    </row>
    <row r="70" spans="1:6" ht="18" customHeight="1" x14ac:dyDescent="0.25">
      <c r="A70" s="365" t="s">
        <v>505</v>
      </c>
      <c r="B70" s="372"/>
      <c r="C70" s="373"/>
      <c r="D70" s="373"/>
      <c r="E70" s="374"/>
      <c r="F70" s="70"/>
    </row>
    <row r="71" spans="1:6" ht="18" customHeight="1" x14ac:dyDescent="0.25">
      <c r="A71" s="366" t="s">
        <v>506</v>
      </c>
      <c r="B71" s="375"/>
      <c r="C71" s="376"/>
      <c r="D71" s="376"/>
      <c r="E71" s="377"/>
      <c r="F71" s="70"/>
    </row>
    <row r="72" spans="1:6" ht="18" customHeight="1" x14ac:dyDescent="0.2">
      <c r="A72" s="70"/>
      <c r="B72" s="70"/>
      <c r="C72" s="70"/>
      <c r="D72" s="70"/>
      <c r="E72" s="70"/>
      <c r="F72" s="70"/>
    </row>
    <row r="73" spans="1:6" ht="18" customHeight="1" x14ac:dyDescent="0.2">
      <c r="A73" s="70" t="s">
        <v>286</v>
      </c>
      <c r="B73" s="357"/>
      <c r="C73" s="357"/>
      <c r="D73" s="357"/>
      <c r="E73" s="357"/>
      <c r="F73" s="357"/>
    </row>
    <row r="74" spans="1:6" ht="18" customHeight="1" x14ac:dyDescent="0.25">
      <c r="A74" s="378"/>
      <c r="B74" s="379" t="s">
        <v>503</v>
      </c>
      <c r="C74" s="379" t="s">
        <v>504</v>
      </c>
      <c r="D74" s="379" t="s">
        <v>505</v>
      </c>
      <c r="E74" s="380" t="s">
        <v>506</v>
      </c>
      <c r="F74" s="357"/>
    </row>
    <row r="75" spans="1:6" ht="18" customHeight="1" x14ac:dyDescent="0.25">
      <c r="A75" s="381" t="s">
        <v>503</v>
      </c>
      <c r="B75" s="369"/>
      <c r="C75" s="370"/>
      <c r="D75" s="370"/>
      <c r="E75" s="371"/>
      <c r="F75" s="357"/>
    </row>
    <row r="76" spans="1:6" ht="18" customHeight="1" x14ac:dyDescent="0.25">
      <c r="A76" s="381" t="s">
        <v>504</v>
      </c>
      <c r="B76" s="372"/>
      <c r="C76" s="373"/>
      <c r="D76" s="373"/>
      <c r="E76" s="374"/>
      <c r="F76" s="357"/>
    </row>
    <row r="77" spans="1:6" ht="18" customHeight="1" x14ac:dyDescent="0.25">
      <c r="A77" s="381" t="s">
        <v>505</v>
      </c>
      <c r="B77" s="372"/>
      <c r="C77" s="373"/>
      <c r="D77" s="373"/>
      <c r="E77" s="374"/>
      <c r="F77" s="357"/>
    </row>
    <row r="78" spans="1:6" ht="18" customHeight="1" x14ac:dyDescent="0.25">
      <c r="A78" s="382" t="s">
        <v>506</v>
      </c>
      <c r="B78" s="375"/>
      <c r="C78" s="376"/>
      <c r="D78" s="376"/>
      <c r="E78" s="377"/>
      <c r="F78" s="357"/>
    </row>
    <row r="79" spans="1:6" ht="18" customHeight="1" x14ac:dyDescent="0.2">
      <c r="A79" s="373"/>
      <c r="B79" s="373"/>
      <c r="C79" s="373"/>
      <c r="D79" s="373"/>
      <c r="E79" s="373"/>
      <c r="F79" s="357"/>
    </row>
    <row r="80" spans="1:6" ht="18" customHeight="1" x14ac:dyDescent="0.2">
      <c r="A80" s="383" t="s">
        <v>287</v>
      </c>
      <c r="B80" s="373"/>
      <c r="C80" s="373"/>
      <c r="D80" s="373"/>
      <c r="E80" s="373"/>
      <c r="F80" s="357"/>
    </row>
    <row r="81" spans="1:6" ht="18" customHeight="1" x14ac:dyDescent="0.25">
      <c r="A81" s="378"/>
      <c r="B81" s="379" t="s">
        <v>503</v>
      </c>
      <c r="C81" s="379" t="s">
        <v>504</v>
      </c>
      <c r="D81" s="379" t="s">
        <v>505</v>
      </c>
      <c r="E81" s="380" t="s">
        <v>506</v>
      </c>
      <c r="F81" s="357"/>
    </row>
    <row r="82" spans="1:6" ht="18" customHeight="1" x14ac:dyDescent="0.25">
      <c r="A82" s="381" t="s">
        <v>503</v>
      </c>
      <c r="B82" s="369"/>
      <c r="C82" s="370"/>
      <c r="D82" s="370"/>
      <c r="E82" s="371"/>
      <c r="F82" s="357"/>
    </row>
    <row r="83" spans="1:6" ht="18" customHeight="1" x14ac:dyDescent="0.25">
      <c r="A83" s="381" t="s">
        <v>504</v>
      </c>
      <c r="B83" s="372"/>
      <c r="C83" s="373"/>
      <c r="D83" s="373"/>
      <c r="E83" s="374"/>
      <c r="F83" s="357"/>
    </row>
    <row r="84" spans="1:6" ht="18" customHeight="1" x14ac:dyDescent="0.25">
      <c r="A84" s="381" t="s">
        <v>505</v>
      </c>
      <c r="B84" s="372"/>
      <c r="C84" s="373"/>
      <c r="D84" s="373"/>
      <c r="E84" s="374"/>
      <c r="F84" s="357"/>
    </row>
    <row r="85" spans="1:6" ht="18" customHeight="1" x14ac:dyDescent="0.25">
      <c r="A85" s="382" t="s">
        <v>506</v>
      </c>
      <c r="B85" s="375"/>
      <c r="C85" s="376"/>
      <c r="D85" s="376"/>
      <c r="E85" s="377"/>
      <c r="F85" s="357"/>
    </row>
    <row r="86" spans="1:6" ht="18" customHeight="1" x14ac:dyDescent="0.2">
      <c r="A86" s="373"/>
      <c r="B86" s="373"/>
      <c r="C86" s="373"/>
      <c r="D86" s="373"/>
      <c r="E86" s="373"/>
      <c r="F86" s="357"/>
    </row>
    <row r="87" spans="1:6" ht="18" customHeight="1" x14ac:dyDescent="0.2">
      <c r="A87" s="383" t="s">
        <v>288</v>
      </c>
      <c r="B87" s="373"/>
      <c r="C87" s="373"/>
      <c r="D87" s="373"/>
      <c r="E87" s="373"/>
      <c r="F87" s="357"/>
    </row>
    <row r="88" spans="1:6" ht="18" customHeight="1" x14ac:dyDescent="0.25">
      <c r="A88" s="378"/>
      <c r="B88" s="379" t="s">
        <v>503</v>
      </c>
      <c r="C88" s="379" t="s">
        <v>504</v>
      </c>
      <c r="D88" s="379" t="s">
        <v>505</v>
      </c>
      <c r="E88" s="380" t="s">
        <v>506</v>
      </c>
      <c r="F88" s="357"/>
    </row>
    <row r="89" spans="1:6" ht="18" customHeight="1" x14ac:dyDescent="0.25">
      <c r="A89" s="381" t="s">
        <v>503</v>
      </c>
      <c r="B89" s="369"/>
      <c r="C89" s="370"/>
      <c r="D89" s="370"/>
      <c r="E89" s="371"/>
      <c r="F89" s="357"/>
    </row>
    <row r="90" spans="1:6" ht="18" customHeight="1" x14ac:dyDescent="0.25">
      <c r="A90" s="381" t="s">
        <v>504</v>
      </c>
      <c r="B90" s="372"/>
      <c r="C90" s="373"/>
      <c r="D90" s="373"/>
      <c r="E90" s="374"/>
      <c r="F90" s="357"/>
    </row>
    <row r="91" spans="1:6" ht="18" customHeight="1" x14ac:dyDescent="0.25">
      <c r="A91" s="381" t="s">
        <v>505</v>
      </c>
      <c r="B91" s="372"/>
      <c r="C91" s="373"/>
      <c r="D91" s="373"/>
      <c r="E91" s="374"/>
      <c r="F91" s="357"/>
    </row>
    <row r="92" spans="1:6" ht="18" customHeight="1" x14ac:dyDescent="0.25">
      <c r="A92" s="382" t="s">
        <v>506</v>
      </c>
      <c r="B92" s="375"/>
      <c r="C92" s="376"/>
      <c r="D92" s="376"/>
      <c r="E92" s="377"/>
      <c r="F92" s="357"/>
    </row>
    <row r="93" spans="1:6" ht="18" customHeight="1" x14ac:dyDescent="0.2">
      <c r="A93" s="383"/>
      <c r="B93" s="373"/>
      <c r="C93" s="373"/>
      <c r="D93" s="373"/>
      <c r="E93" s="373"/>
      <c r="F93" s="357"/>
    </row>
    <row r="94" spans="1:6" ht="18" customHeight="1" x14ac:dyDescent="0.2">
      <c r="A94" s="383" t="s">
        <v>289</v>
      </c>
      <c r="B94" s="373"/>
      <c r="C94" s="373"/>
      <c r="D94" s="373"/>
      <c r="E94" s="373"/>
      <c r="F94" s="357"/>
    </row>
    <row r="95" spans="1:6" ht="18" customHeight="1" x14ac:dyDescent="0.25">
      <c r="A95" s="378"/>
      <c r="B95" s="379" t="s">
        <v>503</v>
      </c>
      <c r="C95" s="379" t="s">
        <v>504</v>
      </c>
      <c r="D95" s="379" t="s">
        <v>505</v>
      </c>
      <c r="E95" s="380" t="s">
        <v>506</v>
      </c>
      <c r="F95" s="357"/>
    </row>
    <row r="96" spans="1:6" ht="18" customHeight="1" x14ac:dyDescent="0.25">
      <c r="A96" s="381" t="s">
        <v>503</v>
      </c>
      <c r="B96" s="369"/>
      <c r="C96" s="370"/>
      <c r="D96" s="370"/>
      <c r="E96" s="371"/>
      <c r="F96" s="357"/>
    </row>
    <row r="97" spans="1:7" ht="18" customHeight="1" x14ac:dyDescent="0.25">
      <c r="A97" s="381" t="s">
        <v>504</v>
      </c>
      <c r="B97" s="372"/>
      <c r="C97" s="373"/>
      <c r="D97" s="373"/>
      <c r="E97" s="374"/>
      <c r="F97" s="357"/>
    </row>
    <row r="98" spans="1:7" ht="18" customHeight="1" x14ac:dyDescent="0.25">
      <c r="A98" s="381" t="s">
        <v>505</v>
      </c>
      <c r="B98" s="372"/>
      <c r="C98" s="373"/>
      <c r="D98" s="373"/>
      <c r="E98" s="374"/>
      <c r="F98" s="357"/>
    </row>
    <row r="99" spans="1:7" ht="18" customHeight="1" x14ac:dyDescent="0.25">
      <c r="A99" s="382" t="s">
        <v>506</v>
      </c>
      <c r="B99" s="375"/>
      <c r="C99" s="376"/>
      <c r="D99" s="376"/>
      <c r="E99" s="377"/>
      <c r="F99" s="357"/>
    </row>
    <row r="100" spans="1:7" ht="18" customHeight="1" x14ac:dyDescent="0.2">
      <c r="A100" s="383"/>
      <c r="B100" s="373"/>
      <c r="C100" s="373"/>
      <c r="D100" s="373"/>
      <c r="E100" s="373"/>
      <c r="F100" s="357"/>
    </row>
    <row r="101" spans="1:7" ht="18" customHeight="1" x14ac:dyDescent="0.2">
      <c r="A101" s="383" t="s">
        <v>290</v>
      </c>
      <c r="B101" s="373"/>
      <c r="C101" s="373"/>
      <c r="D101" s="373"/>
      <c r="E101" s="373"/>
      <c r="F101" s="357"/>
    </row>
    <row r="102" spans="1:7" ht="18" customHeight="1" x14ac:dyDescent="0.25">
      <c r="A102" s="378"/>
      <c r="B102" s="379" t="s">
        <v>503</v>
      </c>
      <c r="C102" s="379" t="s">
        <v>504</v>
      </c>
      <c r="D102" s="379" t="s">
        <v>505</v>
      </c>
      <c r="E102" s="380" t="s">
        <v>506</v>
      </c>
      <c r="F102" s="357"/>
    </row>
    <row r="103" spans="1:7" ht="18" customHeight="1" x14ac:dyDescent="0.25">
      <c r="A103" s="381" t="s">
        <v>503</v>
      </c>
      <c r="B103" s="369"/>
      <c r="C103" s="370"/>
      <c r="D103" s="370"/>
      <c r="E103" s="371"/>
      <c r="F103" s="357"/>
    </row>
    <row r="104" spans="1:7" ht="18" customHeight="1" x14ac:dyDescent="0.25">
      <c r="A104" s="381" t="s">
        <v>504</v>
      </c>
      <c r="B104" s="372"/>
      <c r="C104" s="373"/>
      <c r="D104" s="373"/>
      <c r="E104" s="374"/>
      <c r="F104" s="357"/>
    </row>
    <row r="105" spans="1:7" ht="18" customHeight="1" x14ac:dyDescent="0.25">
      <c r="A105" s="381" t="s">
        <v>505</v>
      </c>
      <c r="B105" s="372"/>
      <c r="C105" s="373"/>
      <c r="D105" s="373"/>
      <c r="E105" s="374"/>
      <c r="F105" s="357"/>
    </row>
    <row r="106" spans="1:7" ht="18" customHeight="1" x14ac:dyDescent="0.25">
      <c r="A106" s="382" t="s">
        <v>506</v>
      </c>
      <c r="B106" s="375"/>
      <c r="C106" s="376"/>
      <c r="D106" s="376"/>
      <c r="E106" s="377"/>
      <c r="F106" s="357"/>
    </row>
    <row r="107" spans="1:7" ht="18" customHeight="1" x14ac:dyDescent="0.2">
      <c r="A107" s="115"/>
      <c r="B107" s="115"/>
      <c r="C107" s="115"/>
      <c r="D107" s="115"/>
      <c r="E107" s="115"/>
      <c r="F107" s="103"/>
      <c r="G107" s="103"/>
    </row>
    <row r="108" spans="1:7" ht="18" customHeight="1" x14ac:dyDescent="0.2">
      <c r="A108" s="229"/>
      <c r="B108" s="115"/>
      <c r="C108" s="115"/>
      <c r="D108" s="115"/>
      <c r="E108" s="115"/>
      <c r="F108" s="103"/>
      <c r="G108" s="103"/>
    </row>
    <row r="109" spans="1:7" ht="18" customHeight="1" x14ac:dyDescent="0.2">
      <c r="A109" s="115"/>
      <c r="B109" s="115"/>
      <c r="C109" s="115"/>
      <c r="D109" s="115"/>
      <c r="E109" s="115"/>
      <c r="F109" s="103"/>
      <c r="G109" s="103"/>
    </row>
    <row r="110" spans="1:7" ht="18" customHeight="1" x14ac:dyDescent="0.2">
      <c r="A110" s="70"/>
      <c r="B110" s="70"/>
      <c r="C110" s="70"/>
      <c r="D110" s="70"/>
      <c r="E110" s="70"/>
    </row>
    <row r="111" spans="1:7" ht="18" customHeight="1" x14ac:dyDescent="0.2">
      <c r="A111" s="229"/>
      <c r="B111" s="230"/>
      <c r="C111" s="230"/>
      <c r="D111" s="230"/>
      <c r="E111" s="230"/>
      <c r="F111" s="230"/>
      <c r="G111" s="230"/>
    </row>
    <row r="112" spans="1:7" ht="18" customHeight="1" x14ac:dyDescent="0.2">
      <c r="A112" s="229"/>
      <c r="B112" s="230"/>
      <c r="C112" s="230"/>
      <c r="D112" s="230"/>
      <c r="E112" s="230"/>
      <c r="F112" s="230"/>
      <c r="G112" s="230"/>
    </row>
    <row r="113" spans="1:7" ht="18" customHeight="1" x14ac:dyDescent="0.2">
      <c r="A113" s="230"/>
      <c r="B113" s="230"/>
      <c r="C113" s="230"/>
      <c r="D113" s="230"/>
      <c r="E113" s="230"/>
      <c r="F113" s="230"/>
      <c r="G113" s="230"/>
    </row>
    <row r="114" spans="1:7" ht="18" customHeight="1" x14ac:dyDescent="0.2">
      <c r="A114" s="230"/>
      <c r="B114" s="230"/>
      <c r="C114" s="230"/>
      <c r="D114" s="230"/>
      <c r="E114" s="230"/>
      <c r="F114" s="230"/>
      <c r="G114" s="230"/>
    </row>
    <row r="115" spans="1:7" ht="18" customHeight="1" x14ac:dyDescent="0.2">
      <c r="A115" s="70"/>
      <c r="B115" s="70"/>
      <c r="C115" s="70"/>
      <c r="D115" s="70"/>
      <c r="E115" s="70"/>
    </row>
    <row r="116" spans="1:7" ht="18" customHeight="1" x14ac:dyDescent="0.2">
      <c r="A116" s="70"/>
      <c r="B116" s="70"/>
      <c r="C116" s="70"/>
      <c r="D116" s="70"/>
      <c r="E116" s="70"/>
    </row>
    <row r="117" spans="1:7" ht="18" customHeight="1" x14ac:dyDescent="0.2">
      <c r="A117" s="70"/>
      <c r="B117" s="70"/>
      <c r="C117" s="70"/>
      <c r="D117" s="70"/>
      <c r="E117" s="70"/>
    </row>
    <row r="118" spans="1:7" ht="18" customHeight="1" x14ac:dyDescent="0.2">
      <c r="A118" s="70"/>
      <c r="B118" s="70"/>
      <c r="C118" s="70"/>
      <c r="D118" s="70"/>
      <c r="E118" s="70"/>
    </row>
    <row r="119" spans="1:7" ht="18" customHeight="1" x14ac:dyDescent="0.2">
      <c r="A119" s="70"/>
      <c r="B119" s="70"/>
      <c r="C119" s="70"/>
      <c r="D119" s="70"/>
      <c r="E119" s="70"/>
    </row>
    <row r="120" spans="1:7" ht="18" customHeight="1" x14ac:dyDescent="0.2">
      <c r="A120" s="70"/>
      <c r="B120" s="70"/>
      <c r="C120" s="70"/>
      <c r="D120" s="70"/>
      <c r="E120" s="70"/>
    </row>
    <row r="121" spans="1:7" ht="18" customHeight="1" x14ac:dyDescent="0.2">
      <c r="A121" s="70"/>
      <c r="B121" s="70"/>
      <c r="C121" s="70"/>
      <c r="D121" s="70"/>
      <c r="E121" s="70"/>
    </row>
    <row r="122" spans="1:7" ht="18" customHeight="1" x14ac:dyDescent="0.2">
      <c r="A122" s="70"/>
      <c r="B122" s="70"/>
      <c r="C122" s="70"/>
      <c r="D122" s="70"/>
      <c r="E122" s="70"/>
    </row>
    <row r="123" spans="1:7" ht="18" customHeight="1" x14ac:dyDescent="0.2">
      <c r="A123" s="70"/>
      <c r="B123" s="70"/>
      <c r="C123" s="70"/>
      <c r="D123" s="70"/>
      <c r="E123" s="70"/>
    </row>
    <row r="124" spans="1:7" ht="18" customHeight="1" x14ac:dyDescent="0.2">
      <c r="A124" s="70"/>
      <c r="B124" s="70"/>
      <c r="C124" s="70"/>
      <c r="D124" s="70"/>
      <c r="E124" s="70"/>
    </row>
    <row r="131" spans="1:1" ht="18" customHeight="1" x14ac:dyDescent="0.2">
      <c r="A131" s="103"/>
    </row>
  </sheetData>
  <hyperlinks>
    <hyperlink ref="C1" location="Forside!A1" display="Forside" xr:uid="{00000000-0004-0000-0B00-000000000000}"/>
  </hyperlinks>
  <pageMargins left="0.75" right="0.75" top="1" bottom="1" header="0.5" footer="0.5"/>
  <pageSetup paperSize="9" orientation="portrait"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48"/>
  <sheetViews>
    <sheetView workbookViewId="0">
      <selection activeCell="A2" sqref="A2"/>
    </sheetView>
  </sheetViews>
  <sheetFormatPr baseColWidth="10" defaultColWidth="16.83203125" defaultRowHeight="18" customHeight="1" x14ac:dyDescent="0.25"/>
  <cols>
    <col min="1" max="1" width="24.6640625" style="3" customWidth="1"/>
    <col min="2" max="2" width="20.1640625" style="3" bestFit="1" customWidth="1"/>
    <col min="3" max="3" width="22" style="3" bestFit="1" customWidth="1"/>
    <col min="4" max="7" width="16.83203125" style="3"/>
    <col min="8" max="11" width="16.83203125" style="15"/>
    <col min="12" max="16384" width="16.83203125" style="3"/>
  </cols>
  <sheetData>
    <row r="1" spans="1:11" ht="18" customHeight="1" x14ac:dyDescent="0.2">
      <c r="A1" s="1" t="s">
        <v>0</v>
      </c>
      <c r="B1" s="2" t="s">
        <v>1</v>
      </c>
      <c r="H1" s="3"/>
      <c r="I1" s="3"/>
      <c r="J1" s="3"/>
      <c r="K1" s="3"/>
    </row>
    <row r="2" spans="1:11" ht="18" customHeight="1" x14ac:dyDescent="0.2">
      <c r="A2" s="4"/>
      <c r="B2" s="4"/>
      <c r="C2" s="4"/>
      <c r="D2" s="4"/>
      <c r="E2" s="4"/>
      <c r="F2" s="4"/>
      <c r="G2" s="4"/>
      <c r="H2" s="4"/>
      <c r="I2" s="4"/>
      <c r="J2" s="3"/>
      <c r="K2" s="3"/>
    </row>
    <row r="3" spans="1:11" ht="18" customHeight="1" x14ac:dyDescent="0.2">
      <c r="A3" s="4" t="s">
        <v>2</v>
      </c>
      <c r="B3" s="4"/>
      <c r="C3" s="4"/>
      <c r="D3" s="4"/>
      <c r="E3" s="4"/>
      <c r="F3" s="4"/>
      <c r="G3" s="4"/>
      <c r="H3" s="4"/>
      <c r="I3" s="4"/>
      <c r="J3" s="3"/>
      <c r="K3" s="3"/>
    </row>
    <row r="4" spans="1:11" ht="18" customHeight="1" x14ac:dyDescent="0.2">
      <c r="A4" s="3" t="s">
        <v>146</v>
      </c>
      <c r="B4" s="5"/>
      <c r="C4" s="145">
        <v>7.0000000000000007E-2</v>
      </c>
      <c r="D4" s="5"/>
      <c r="E4" s="6"/>
      <c r="F4" s="6"/>
      <c r="G4" s="4"/>
      <c r="H4" s="4"/>
      <c r="I4" s="4"/>
      <c r="J4" s="3"/>
      <c r="K4" s="3"/>
    </row>
    <row r="5" spans="1:11" ht="18" customHeight="1" x14ac:dyDescent="0.2">
      <c r="A5" s="3" t="s">
        <v>147</v>
      </c>
      <c r="B5" s="5"/>
      <c r="C5" s="145">
        <v>0.12</v>
      </c>
      <c r="D5" s="5"/>
      <c r="E5" s="6"/>
      <c r="F5" s="6"/>
      <c r="G5" s="4"/>
      <c r="H5" s="4"/>
      <c r="I5" s="4"/>
      <c r="J5" s="3"/>
      <c r="K5" s="3"/>
    </row>
    <row r="6" spans="1:11" ht="18" customHeight="1" x14ac:dyDescent="0.2">
      <c r="A6" s="3" t="s">
        <v>148</v>
      </c>
      <c r="B6" s="5"/>
      <c r="C6" s="145">
        <v>0.21</v>
      </c>
      <c r="D6" s="5"/>
      <c r="E6" s="6"/>
      <c r="F6" s="6"/>
      <c r="G6" s="4"/>
      <c r="H6" s="4"/>
      <c r="I6" s="4"/>
      <c r="J6" s="3"/>
      <c r="K6" s="3"/>
    </row>
    <row r="7" spans="1:11" ht="18" customHeight="1" x14ac:dyDescent="0.2">
      <c r="B7" s="5"/>
      <c r="C7" s="5"/>
      <c r="D7" s="5"/>
      <c r="E7" s="6"/>
      <c r="F7" s="6"/>
      <c r="G7" s="4"/>
      <c r="H7" s="4"/>
      <c r="I7" s="4"/>
      <c r="J7" s="3"/>
      <c r="K7" s="3"/>
    </row>
    <row r="8" spans="1:11" ht="18" customHeight="1" x14ac:dyDescent="0.2">
      <c r="A8" s="7" t="s">
        <v>3</v>
      </c>
      <c r="B8" s="5"/>
      <c r="C8" s="5"/>
      <c r="D8" s="5"/>
      <c r="E8" s="5"/>
      <c r="F8" s="5"/>
      <c r="G8" s="4"/>
      <c r="H8" s="4"/>
      <c r="I8" s="4"/>
      <c r="J8" s="3"/>
      <c r="K8" s="3"/>
    </row>
    <row r="9" spans="1:11" ht="18" customHeight="1" x14ac:dyDescent="0.2">
      <c r="A9" s="5" t="s">
        <v>4</v>
      </c>
      <c r="B9" s="5"/>
      <c r="C9" s="5"/>
      <c r="D9" s="5"/>
      <c r="E9" s="5"/>
      <c r="F9" s="5"/>
      <c r="G9" s="4"/>
      <c r="H9" s="4"/>
      <c r="I9" s="4"/>
      <c r="J9" s="3"/>
      <c r="K9" s="3"/>
    </row>
    <row r="10" spans="1:11" ht="18" customHeight="1" x14ac:dyDescent="0.2">
      <c r="A10" s="5" t="s">
        <v>5</v>
      </c>
      <c r="B10" s="5"/>
      <c r="C10" s="5"/>
      <c r="D10" s="5"/>
      <c r="E10" s="5"/>
      <c r="F10" s="5"/>
      <c r="G10" s="4"/>
      <c r="H10" s="4"/>
      <c r="I10" s="4"/>
      <c r="J10" s="3"/>
      <c r="K10" s="3"/>
    </row>
    <row r="11" spans="1:11" ht="18" customHeight="1" x14ac:dyDescent="0.2">
      <c r="A11" s="5" t="s">
        <v>6</v>
      </c>
      <c r="B11" s="5"/>
      <c r="C11" s="5"/>
      <c r="D11" s="5"/>
      <c r="E11" s="5"/>
      <c r="F11" s="5"/>
      <c r="G11" s="4"/>
      <c r="H11" s="4"/>
      <c r="I11" s="4"/>
      <c r="J11" s="3"/>
      <c r="K11" s="3"/>
    </row>
    <row r="12" spans="1:11" ht="18" customHeight="1" x14ac:dyDescent="0.2">
      <c r="A12" s="5" t="s">
        <v>7</v>
      </c>
      <c r="B12" s="5"/>
      <c r="C12" s="5"/>
      <c r="D12" s="5"/>
      <c r="E12" s="5"/>
      <c r="F12" s="5"/>
      <c r="G12" s="4"/>
      <c r="H12" s="4"/>
      <c r="I12" s="4"/>
      <c r="J12" s="3"/>
      <c r="K12" s="3"/>
    </row>
    <row r="13" spans="1:11" ht="18" customHeight="1" x14ac:dyDescent="0.2">
      <c r="A13" s="5" t="s">
        <v>8</v>
      </c>
      <c r="B13" s="5"/>
      <c r="C13" s="5"/>
      <c r="D13" s="5"/>
      <c r="E13" s="5"/>
      <c r="F13" s="5"/>
      <c r="G13" s="4"/>
      <c r="H13" s="4"/>
      <c r="I13" s="4"/>
      <c r="J13" s="3"/>
      <c r="K13" s="3"/>
    </row>
    <row r="14" spans="1:11" ht="18" customHeight="1" x14ac:dyDescent="0.2">
      <c r="A14" s="5"/>
      <c r="B14" s="5"/>
      <c r="C14" s="5"/>
      <c r="D14" s="5"/>
      <c r="E14" s="5"/>
      <c r="F14" s="5"/>
      <c r="G14" s="4"/>
      <c r="H14" s="4"/>
      <c r="I14" s="4"/>
      <c r="J14" s="3"/>
      <c r="K14" s="3"/>
    </row>
    <row r="15" spans="1:11" ht="18" customHeight="1" x14ac:dyDescent="0.2">
      <c r="A15" s="8" t="s">
        <v>9</v>
      </c>
      <c r="B15" s="8" t="s">
        <v>10</v>
      </c>
      <c r="C15" s="8" t="s">
        <v>11</v>
      </c>
      <c r="D15" s="8" t="s">
        <v>12</v>
      </c>
      <c r="E15" s="8" t="s">
        <v>13</v>
      </c>
      <c r="G15" s="4"/>
      <c r="H15" s="4"/>
      <c r="I15" s="4"/>
      <c r="J15" s="3"/>
      <c r="K15" s="3"/>
    </row>
    <row r="16" spans="1:11" ht="18" customHeight="1" x14ac:dyDescent="0.2">
      <c r="A16" s="278" t="s">
        <v>14</v>
      </c>
      <c r="B16" s="144"/>
      <c r="C16" s="144"/>
      <c r="D16" s="144"/>
      <c r="E16" s="144"/>
      <c r="G16" s="4"/>
      <c r="H16" s="4"/>
      <c r="I16" s="4"/>
      <c r="J16" s="3"/>
      <c r="K16" s="3"/>
    </row>
    <row r="17" spans="1:11" ht="18" customHeight="1" x14ac:dyDescent="0.2">
      <c r="A17" s="278" t="s">
        <v>15</v>
      </c>
      <c r="B17" s="144"/>
      <c r="C17" s="144"/>
      <c r="D17" s="144"/>
      <c r="E17" s="144"/>
      <c r="G17" s="4"/>
      <c r="H17" s="4"/>
      <c r="I17" s="4"/>
      <c r="J17" s="3"/>
      <c r="K17" s="3"/>
    </row>
    <row r="18" spans="1:11" ht="18" customHeight="1" x14ac:dyDescent="0.2">
      <c r="A18" s="278" t="s">
        <v>16</v>
      </c>
      <c r="B18" s="144"/>
      <c r="C18" s="144"/>
      <c r="D18" s="144"/>
      <c r="E18" s="144"/>
      <c r="G18" s="4"/>
      <c r="H18" s="4"/>
      <c r="I18" s="4"/>
      <c r="J18" s="3"/>
      <c r="K18" s="3"/>
    </row>
    <row r="19" spans="1:11" ht="18" customHeight="1" x14ac:dyDescent="0.2">
      <c r="A19" s="199" t="s">
        <v>17</v>
      </c>
      <c r="B19" s="57"/>
      <c r="C19" s="144"/>
      <c r="D19" s="144"/>
      <c r="E19" s="144"/>
      <c r="G19" s="4"/>
      <c r="H19" s="4"/>
      <c r="I19" s="4"/>
      <c r="J19" s="3"/>
      <c r="K19" s="3"/>
    </row>
    <row r="20" spans="1:11" ht="18" customHeight="1" x14ac:dyDescent="0.2">
      <c r="A20" s="199" t="s">
        <v>18</v>
      </c>
      <c r="B20" s="57"/>
      <c r="C20" s="144"/>
      <c r="D20" s="144"/>
      <c r="E20" s="144"/>
      <c r="G20" s="4"/>
      <c r="H20" s="4"/>
      <c r="I20" s="4"/>
      <c r="J20" s="3"/>
      <c r="K20" s="3"/>
    </row>
    <row r="21" spans="1:11" ht="18" customHeight="1" x14ac:dyDescent="0.2">
      <c r="A21" s="10"/>
      <c r="B21" s="5"/>
      <c r="C21" s="5"/>
      <c r="D21" s="5"/>
      <c r="E21" s="5"/>
      <c r="F21" s="5"/>
      <c r="G21" s="4"/>
      <c r="H21" s="4"/>
      <c r="I21" s="4"/>
      <c r="J21" s="3"/>
      <c r="K21" s="3"/>
    </row>
    <row r="22" spans="1:11" ht="18" customHeight="1" x14ac:dyDescent="0.2">
      <c r="A22" s="7" t="s">
        <v>410</v>
      </c>
      <c r="B22" s="5"/>
      <c r="C22" s="5"/>
      <c r="D22" s="5"/>
      <c r="E22" s="5"/>
      <c r="F22" s="5"/>
      <c r="G22" s="4"/>
      <c r="H22" s="4"/>
      <c r="I22" s="4"/>
      <c r="J22" s="3"/>
      <c r="K22" s="3"/>
    </row>
    <row r="23" spans="1:11" ht="18" customHeight="1" x14ac:dyDescent="0.2">
      <c r="A23" s="7" t="s">
        <v>411</v>
      </c>
      <c r="B23" s="5"/>
      <c r="C23" s="5"/>
      <c r="E23" s="5"/>
      <c r="F23" s="5"/>
      <c r="G23" s="4"/>
      <c r="H23" s="4"/>
      <c r="I23" s="4"/>
      <c r="J23" s="3"/>
      <c r="K23" s="3"/>
    </row>
    <row r="40" spans="1:6" ht="18" customHeight="1" x14ac:dyDescent="0.25">
      <c r="A40" s="7" t="s">
        <v>19</v>
      </c>
      <c r="E40" s="146">
        <v>0.15</v>
      </c>
    </row>
    <row r="41" spans="1:6" ht="18" customHeight="1" x14ac:dyDescent="0.25">
      <c r="A41" s="14" t="s">
        <v>20</v>
      </c>
      <c r="B41" s="5"/>
      <c r="C41" s="5"/>
      <c r="D41" s="5"/>
      <c r="E41" s="5"/>
      <c r="F41" s="5"/>
    </row>
    <row r="42" spans="1:6" ht="18" customHeight="1" x14ac:dyDescent="0.25">
      <c r="A42" s="14"/>
      <c r="B42" s="5"/>
      <c r="C42" s="5"/>
      <c r="D42" s="5"/>
      <c r="E42" s="5"/>
      <c r="F42" s="5"/>
    </row>
    <row r="43" spans="1:6" ht="18" customHeight="1" x14ac:dyDescent="0.25">
      <c r="A43" s="8" t="s">
        <v>9</v>
      </c>
      <c r="B43" s="8" t="s">
        <v>10</v>
      </c>
      <c r="C43" s="8" t="s">
        <v>11</v>
      </c>
      <c r="D43" s="8" t="s">
        <v>12</v>
      </c>
      <c r="E43" s="8" t="s">
        <v>13</v>
      </c>
      <c r="F43" s="5"/>
    </row>
    <row r="44" spans="1:6" ht="18" customHeight="1" x14ac:dyDescent="0.25">
      <c r="A44" s="278" t="s">
        <v>14</v>
      </c>
      <c r="B44" s="144"/>
      <c r="C44" s="144"/>
      <c r="D44" s="144"/>
      <c r="E44" s="144"/>
      <c r="F44" s="5"/>
    </row>
    <row r="45" spans="1:6" ht="18" customHeight="1" x14ac:dyDescent="0.25">
      <c r="A45" s="278" t="s">
        <v>15</v>
      </c>
      <c r="B45" s="144"/>
      <c r="C45" s="144"/>
      <c r="D45" s="144"/>
      <c r="E45" s="144"/>
      <c r="F45" s="5"/>
    </row>
    <row r="46" spans="1:6" ht="18" customHeight="1" x14ac:dyDescent="0.25">
      <c r="A46" s="278" t="s">
        <v>16</v>
      </c>
      <c r="B46" s="144"/>
      <c r="C46" s="144"/>
      <c r="D46" s="144"/>
      <c r="E46" s="144"/>
      <c r="F46" s="5"/>
    </row>
    <row r="47" spans="1:6" ht="18" customHeight="1" x14ac:dyDescent="0.25">
      <c r="A47" s="199" t="s">
        <v>17</v>
      </c>
      <c r="B47" s="57"/>
      <c r="C47" s="144"/>
      <c r="D47" s="144"/>
      <c r="E47" s="144"/>
      <c r="F47" s="5"/>
    </row>
    <row r="48" spans="1:6" ht="18" customHeight="1" x14ac:dyDescent="0.25">
      <c r="A48" s="199" t="s">
        <v>18</v>
      </c>
      <c r="B48" s="57"/>
      <c r="C48" s="144"/>
      <c r="D48" s="144"/>
      <c r="E48" s="144"/>
    </row>
  </sheetData>
  <hyperlinks>
    <hyperlink ref="B1" location="Forside!A1" display="Forside" xr:uid="{00000000-0004-0000-0C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54"/>
  <sheetViews>
    <sheetView workbookViewId="0">
      <selection activeCell="A19" sqref="A19"/>
    </sheetView>
  </sheetViews>
  <sheetFormatPr baseColWidth="10" defaultColWidth="22.1640625" defaultRowHeight="18" customHeight="1" x14ac:dyDescent="0.2"/>
  <cols>
    <col min="1" max="1" width="18" style="16" customWidth="1"/>
    <col min="2" max="16384" width="22.1640625" style="16"/>
  </cols>
  <sheetData>
    <row r="1" spans="1:4" ht="18" customHeight="1" x14ac:dyDescent="0.2">
      <c r="A1" s="16" t="s">
        <v>21</v>
      </c>
      <c r="B1" s="2" t="s">
        <v>1</v>
      </c>
    </row>
    <row r="2" spans="1:4" ht="18" customHeight="1" x14ac:dyDescent="0.2">
      <c r="A2" s="17"/>
      <c r="C2" s="18"/>
      <c r="D2" s="18"/>
    </row>
    <row r="3" spans="1:4" ht="18" customHeight="1" x14ac:dyDescent="0.2">
      <c r="A3" s="19" t="s">
        <v>149</v>
      </c>
      <c r="C3" s="18"/>
      <c r="D3" s="18"/>
    </row>
    <row r="4" spans="1:4" ht="18" customHeight="1" x14ac:dyDescent="0.2">
      <c r="A4" s="20"/>
      <c r="C4" s="18"/>
      <c r="D4" s="18"/>
    </row>
    <row r="5" spans="1:4" ht="18" customHeight="1" x14ac:dyDescent="0.2">
      <c r="A5" s="20"/>
      <c r="C5" s="18"/>
      <c r="D5" s="18"/>
    </row>
    <row r="6" spans="1:4" ht="18" customHeight="1" x14ac:dyDescent="0.2">
      <c r="A6" s="20"/>
      <c r="C6" s="18"/>
      <c r="D6" s="18"/>
    </row>
    <row r="7" spans="1:4" ht="18" customHeight="1" x14ac:dyDescent="0.2">
      <c r="A7" s="20"/>
      <c r="C7" s="18"/>
      <c r="D7" s="18"/>
    </row>
    <row r="8" spans="1:4" ht="18" customHeight="1" x14ac:dyDescent="0.2">
      <c r="A8" s="20"/>
      <c r="C8" s="18"/>
      <c r="D8" s="18"/>
    </row>
    <row r="9" spans="1:4" ht="18" customHeight="1" x14ac:dyDescent="0.2">
      <c r="A9" s="20"/>
      <c r="C9" s="18"/>
      <c r="D9" s="18"/>
    </row>
    <row r="10" spans="1:4" ht="18" customHeight="1" x14ac:dyDescent="0.2">
      <c r="A10" s="20"/>
      <c r="C10" s="18"/>
      <c r="D10" s="18"/>
    </row>
    <row r="11" spans="1:4" ht="18" customHeight="1" x14ac:dyDescent="0.2">
      <c r="A11" s="20"/>
      <c r="C11" s="18"/>
      <c r="D11" s="18"/>
    </row>
    <row r="12" spans="1:4" ht="18" customHeight="1" x14ac:dyDescent="0.2">
      <c r="A12" s="20"/>
      <c r="C12" s="18"/>
      <c r="D12" s="18"/>
    </row>
    <row r="13" spans="1:4" ht="18" customHeight="1" x14ac:dyDescent="0.2">
      <c r="A13" s="20"/>
      <c r="C13" s="18"/>
      <c r="D13" s="18"/>
    </row>
    <row r="14" spans="1:4" ht="18" customHeight="1" x14ac:dyDescent="0.2">
      <c r="A14" s="20"/>
      <c r="C14" s="18"/>
      <c r="D14" s="18"/>
    </row>
    <row r="15" spans="1:4" ht="18" customHeight="1" x14ac:dyDescent="0.2">
      <c r="A15" s="20"/>
      <c r="C15" s="18"/>
      <c r="D15" s="18"/>
    </row>
    <row r="16" spans="1:4" ht="18" customHeight="1" x14ac:dyDescent="0.2">
      <c r="A16" s="19" t="s">
        <v>150</v>
      </c>
      <c r="C16" s="18"/>
      <c r="D16" s="18"/>
    </row>
    <row r="17" spans="1:8" ht="18" customHeight="1" x14ac:dyDescent="0.2">
      <c r="A17" s="20"/>
      <c r="C17" s="18"/>
      <c r="D17" s="18"/>
    </row>
    <row r="18" spans="1:8" ht="18" customHeight="1" x14ac:dyDescent="0.2">
      <c r="A18" s="20"/>
      <c r="C18" s="18"/>
      <c r="D18" s="18"/>
    </row>
    <row r="19" spans="1:8" ht="18" customHeight="1" x14ac:dyDescent="0.2">
      <c r="A19" s="20"/>
      <c r="C19" s="18"/>
      <c r="D19" s="18"/>
    </row>
    <row r="20" spans="1:8" ht="18" customHeight="1" x14ac:dyDescent="0.2">
      <c r="A20" s="20"/>
      <c r="C20" s="18"/>
      <c r="D20" s="18"/>
    </row>
    <row r="21" spans="1:8" ht="18" customHeight="1" x14ac:dyDescent="0.2">
      <c r="A21" s="20"/>
      <c r="C21" s="18"/>
      <c r="D21" s="18"/>
    </row>
    <row r="22" spans="1:8" ht="18" customHeight="1" x14ac:dyDescent="0.2">
      <c r="A22" s="19" t="s">
        <v>151</v>
      </c>
      <c r="C22" s="18"/>
      <c r="D22" s="18"/>
    </row>
    <row r="23" spans="1:8" ht="18" customHeight="1" x14ac:dyDescent="0.2">
      <c r="A23" s="19" t="s">
        <v>152</v>
      </c>
      <c r="C23" s="18"/>
      <c r="D23" s="18"/>
    </row>
    <row r="24" spans="1:8" ht="18" customHeight="1" x14ac:dyDescent="0.2">
      <c r="A24" s="19" t="s">
        <v>22</v>
      </c>
      <c r="C24" s="18"/>
      <c r="D24" s="18"/>
    </row>
    <row r="25" spans="1:8" ht="18" customHeight="1" x14ac:dyDescent="0.2">
      <c r="A25" s="19"/>
      <c r="C25" s="18"/>
      <c r="D25" s="18"/>
    </row>
    <row r="26" spans="1:8" ht="18" customHeight="1" x14ac:dyDescent="0.2">
      <c r="A26" s="21" t="s">
        <v>23</v>
      </c>
      <c r="B26" s="147">
        <v>4.4999999999999998E-2</v>
      </c>
      <c r="C26" s="22"/>
      <c r="D26" s="22"/>
      <c r="E26" s="23"/>
      <c r="F26" s="23"/>
      <c r="G26" s="23"/>
      <c r="H26" s="23"/>
    </row>
    <row r="27" spans="1:8" ht="18" customHeight="1" x14ac:dyDescent="0.2">
      <c r="A27" s="21" t="s">
        <v>24</v>
      </c>
      <c r="B27" s="147">
        <v>0.14000000000000001</v>
      </c>
      <c r="C27" s="22"/>
      <c r="D27" s="22"/>
      <c r="E27" s="23"/>
      <c r="F27" s="23"/>
      <c r="G27" s="23"/>
      <c r="H27" s="23"/>
    </row>
    <row r="28" spans="1:8" ht="18" customHeight="1" x14ac:dyDescent="0.2">
      <c r="A28" s="23"/>
      <c r="B28" s="23"/>
      <c r="C28" s="22"/>
      <c r="D28" s="22"/>
      <c r="E28" s="23"/>
      <c r="F28" s="23"/>
      <c r="G28" s="23"/>
      <c r="H28" s="23"/>
    </row>
    <row r="29" spans="1:8" ht="18" customHeight="1" x14ac:dyDescent="0.2">
      <c r="A29" s="21" t="s">
        <v>25</v>
      </c>
      <c r="B29" s="21" t="s">
        <v>26</v>
      </c>
      <c r="C29" s="25" t="s">
        <v>27</v>
      </c>
      <c r="D29" s="25" t="s">
        <v>28</v>
      </c>
      <c r="E29" s="23"/>
      <c r="F29" s="23"/>
      <c r="G29" s="23"/>
      <c r="H29" s="23"/>
    </row>
    <row r="30" spans="1:8" ht="18" customHeight="1" x14ac:dyDescent="0.2">
      <c r="A30" s="26" t="s">
        <v>29</v>
      </c>
      <c r="B30" s="27">
        <v>0.19</v>
      </c>
      <c r="C30" s="28"/>
      <c r="D30" s="148">
        <v>0.14000000000000001</v>
      </c>
      <c r="E30" s="23"/>
      <c r="F30" s="23"/>
      <c r="G30" s="23"/>
      <c r="H30" s="23"/>
    </row>
    <row r="31" spans="1:8" ht="18" customHeight="1" x14ac:dyDescent="0.2">
      <c r="A31" s="30" t="s">
        <v>30</v>
      </c>
      <c r="B31" s="27">
        <v>0.14000000000000001</v>
      </c>
      <c r="C31" s="28"/>
      <c r="D31" s="149"/>
      <c r="E31" s="23"/>
      <c r="F31" s="23"/>
      <c r="G31" s="23"/>
      <c r="H31" s="23"/>
    </row>
    <row r="32" spans="1:8" ht="18" customHeight="1" x14ac:dyDescent="0.2">
      <c r="A32" s="30" t="s">
        <v>31</v>
      </c>
      <c r="B32" s="27">
        <v>0.22</v>
      </c>
      <c r="C32" s="28"/>
      <c r="D32" s="149"/>
      <c r="E32" s="23"/>
      <c r="F32" s="23"/>
      <c r="G32" s="23"/>
      <c r="H32" s="23"/>
    </row>
    <row r="33" spans="1:8" ht="18" customHeight="1" x14ac:dyDescent="0.2">
      <c r="A33" s="30" t="s">
        <v>32</v>
      </c>
      <c r="B33" s="27">
        <v>0.04</v>
      </c>
      <c r="C33" s="28"/>
      <c r="D33" s="149"/>
      <c r="E33" s="23"/>
      <c r="F33" s="23"/>
      <c r="G33" s="23"/>
      <c r="H33" s="23"/>
    </row>
    <row r="34" spans="1:8" ht="18" customHeight="1" x14ac:dyDescent="0.2">
      <c r="A34" s="30" t="s">
        <v>33</v>
      </c>
      <c r="B34" s="27">
        <v>0.3</v>
      </c>
      <c r="C34" s="28"/>
      <c r="D34" s="149"/>
      <c r="E34" s="23"/>
      <c r="F34" s="23"/>
      <c r="G34" s="23"/>
      <c r="H34" s="23"/>
    </row>
    <row r="35" spans="1:8" ht="18" customHeight="1" x14ac:dyDescent="0.2">
      <c r="A35" s="30" t="s">
        <v>34</v>
      </c>
      <c r="B35" s="32">
        <v>7.0000000000000007E-2</v>
      </c>
      <c r="C35" s="28"/>
      <c r="D35" s="149"/>
      <c r="E35" s="23"/>
      <c r="F35" s="23"/>
      <c r="G35" s="23"/>
      <c r="H35" s="23"/>
    </row>
    <row r="36" spans="1:8" ht="18" customHeight="1" x14ac:dyDescent="0.2">
      <c r="A36" s="30" t="s">
        <v>35</v>
      </c>
      <c r="B36" s="32">
        <v>0.47</v>
      </c>
      <c r="C36" s="28"/>
      <c r="D36" s="149"/>
      <c r="E36" s="23"/>
      <c r="F36" s="23"/>
      <c r="G36" s="23"/>
      <c r="H36" s="23"/>
    </row>
    <row r="37" spans="1:8" ht="18" customHeight="1" x14ac:dyDescent="0.2">
      <c r="A37" s="30" t="s">
        <v>36</v>
      </c>
      <c r="B37" s="32">
        <v>0.35</v>
      </c>
      <c r="C37" s="28"/>
      <c r="D37" s="149"/>
      <c r="E37" s="33"/>
      <c r="F37" s="23"/>
      <c r="G37" s="23"/>
      <c r="H37" s="23"/>
    </row>
    <row r="38" spans="1:8" ht="18" customHeight="1" x14ac:dyDescent="0.2">
      <c r="A38" s="30" t="s">
        <v>37</v>
      </c>
      <c r="B38" s="32">
        <v>0.09</v>
      </c>
      <c r="C38" s="28"/>
      <c r="D38" s="149"/>
      <c r="E38" s="33"/>
      <c r="F38" s="33"/>
      <c r="G38" s="23"/>
      <c r="H38" s="23"/>
    </row>
    <row r="39" spans="1:8" ht="18" customHeight="1" x14ac:dyDescent="0.2">
      <c r="A39" s="30" t="s">
        <v>38</v>
      </c>
      <c r="B39" s="32">
        <v>0.14000000000000001</v>
      </c>
      <c r="C39" s="28"/>
      <c r="D39" s="149"/>
      <c r="E39" s="23"/>
      <c r="F39" s="23"/>
      <c r="G39" s="23"/>
      <c r="H39" s="23"/>
    </row>
    <row r="40" spans="1:8" ht="18" customHeight="1" x14ac:dyDescent="0.2">
      <c r="A40" s="30" t="s">
        <v>39</v>
      </c>
      <c r="B40" s="32">
        <v>0.63</v>
      </c>
      <c r="C40" s="28"/>
      <c r="D40" s="149"/>
      <c r="E40" s="23"/>
      <c r="F40" s="23"/>
      <c r="G40" s="23"/>
      <c r="H40" s="23"/>
    </row>
    <row r="41" spans="1:8" ht="18" customHeight="1" x14ac:dyDescent="0.2">
      <c r="A41" s="23"/>
      <c r="B41" s="23"/>
      <c r="C41" s="23"/>
      <c r="D41" s="23"/>
      <c r="E41" s="23"/>
      <c r="F41" s="23"/>
      <c r="G41" s="23"/>
      <c r="H41" s="23"/>
    </row>
    <row r="42" spans="1:8" ht="18" customHeight="1" x14ac:dyDescent="0.2">
      <c r="A42" s="34" t="s">
        <v>40</v>
      </c>
      <c r="B42" s="23"/>
      <c r="C42" s="23"/>
      <c r="D42" s="23"/>
      <c r="E42" s="23"/>
      <c r="F42" s="23"/>
      <c r="G42" s="23"/>
      <c r="H42" s="23"/>
    </row>
    <row r="43" spans="1:8" ht="18" customHeight="1" x14ac:dyDescent="0.2">
      <c r="A43" s="23"/>
      <c r="B43" s="23"/>
      <c r="C43" s="23"/>
      <c r="D43" s="23"/>
      <c r="E43" s="23"/>
      <c r="F43" s="23"/>
      <c r="G43" s="23"/>
      <c r="H43" s="23"/>
    </row>
    <row r="44" spans="1:8" ht="18" customHeight="1" x14ac:dyDescent="0.2">
      <c r="A44" s="35" t="s">
        <v>41</v>
      </c>
      <c r="B44" s="23"/>
      <c r="C44" s="35" t="s">
        <v>42</v>
      </c>
      <c r="D44" s="23"/>
      <c r="E44" s="23"/>
      <c r="F44" s="23"/>
      <c r="G44" s="23"/>
      <c r="H44" s="23"/>
    </row>
    <row r="45" spans="1:8" ht="18" customHeight="1" x14ac:dyDescent="0.2">
      <c r="A45" s="21" t="s">
        <v>25</v>
      </c>
      <c r="B45" s="36" t="s">
        <v>27</v>
      </c>
      <c r="C45" s="21" t="s">
        <v>25</v>
      </c>
      <c r="D45" s="25" t="s">
        <v>27</v>
      </c>
      <c r="E45" s="23"/>
      <c r="F45" s="23"/>
      <c r="G45" s="23"/>
      <c r="H45" s="23"/>
    </row>
    <row r="46" spans="1:8" ht="18" customHeight="1" x14ac:dyDescent="0.2">
      <c r="A46" s="37"/>
      <c r="B46" s="38"/>
      <c r="C46" s="37"/>
      <c r="D46" s="28"/>
      <c r="E46" s="23"/>
      <c r="F46" s="23"/>
      <c r="G46" s="23"/>
      <c r="H46" s="23"/>
    </row>
    <row r="47" spans="1:8" ht="18" customHeight="1" x14ac:dyDescent="0.2">
      <c r="A47" s="37"/>
      <c r="B47" s="38"/>
      <c r="C47" s="37"/>
      <c r="D47" s="28"/>
      <c r="E47" s="23"/>
      <c r="F47" s="23"/>
      <c r="G47" s="23"/>
      <c r="H47" s="23"/>
    </row>
    <row r="48" spans="1:8" ht="18" customHeight="1" x14ac:dyDescent="0.2">
      <c r="A48" s="37"/>
      <c r="B48" s="38"/>
      <c r="C48" s="37"/>
      <c r="D48" s="28"/>
      <c r="E48" s="23"/>
      <c r="F48" s="23"/>
      <c r="G48" s="23"/>
      <c r="H48" s="23"/>
    </row>
    <row r="49" spans="1:8" ht="18" customHeight="1" x14ac:dyDescent="0.2">
      <c r="A49" s="37"/>
      <c r="B49" s="38"/>
      <c r="C49" s="37"/>
      <c r="D49" s="28"/>
      <c r="E49" s="23"/>
      <c r="F49" s="23"/>
      <c r="G49" s="23"/>
      <c r="H49" s="23"/>
    </row>
    <row r="50" spans="1:8" ht="18" customHeight="1" x14ac:dyDescent="0.2">
      <c r="A50" s="37"/>
      <c r="B50" s="38"/>
      <c r="C50" s="37"/>
      <c r="D50" s="28"/>
      <c r="E50" s="23"/>
      <c r="F50" s="23"/>
      <c r="G50" s="23"/>
      <c r="H50" s="23"/>
    </row>
    <row r="51" spans="1:8" ht="18" customHeight="1" x14ac:dyDescent="0.2">
      <c r="A51" s="23"/>
      <c r="B51" s="23"/>
      <c r="C51" s="23"/>
      <c r="D51" s="23"/>
      <c r="E51" s="23"/>
      <c r="F51" s="23"/>
      <c r="G51" s="23"/>
      <c r="H51" s="23"/>
    </row>
    <row r="52" spans="1:8" ht="18" customHeight="1" x14ac:dyDescent="0.2">
      <c r="A52" s="34" t="s">
        <v>43</v>
      </c>
      <c r="B52" s="23"/>
      <c r="C52" s="23"/>
      <c r="D52" s="23"/>
      <c r="E52" s="23"/>
      <c r="F52" s="23"/>
      <c r="G52" s="23"/>
      <c r="H52" s="23"/>
    </row>
    <row r="53" spans="1:8" ht="18" customHeight="1" x14ac:dyDescent="0.2">
      <c r="A53" s="19" t="s">
        <v>153</v>
      </c>
    </row>
    <row r="54" spans="1:8" ht="18" customHeight="1" x14ac:dyDescent="0.2">
      <c r="A54" s="39"/>
    </row>
  </sheetData>
  <hyperlinks>
    <hyperlink ref="B1" location="Forside!A1" display="Forside" xr:uid="{00000000-0004-0000-0D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
  <sheetViews>
    <sheetView workbookViewId="0">
      <selection activeCell="D21" sqref="D21"/>
    </sheetView>
  </sheetViews>
  <sheetFormatPr baseColWidth="10" defaultColWidth="21.33203125" defaultRowHeight="18" customHeight="1" x14ac:dyDescent="0.25"/>
  <cols>
    <col min="1" max="1" width="23.6640625" style="3" customWidth="1"/>
    <col min="2" max="7" width="18.6640625" style="3" customWidth="1"/>
    <col min="8" max="11" width="18.6640625" style="15" customWidth="1"/>
    <col min="12" max="28" width="18.6640625" style="3" customWidth="1"/>
    <col min="29" max="16384" width="21.33203125" style="3"/>
  </cols>
  <sheetData>
    <row r="1" spans="1:11" ht="18" customHeight="1" x14ac:dyDescent="0.2">
      <c r="A1" s="1" t="s">
        <v>44</v>
      </c>
      <c r="C1" s="2" t="s">
        <v>1</v>
      </c>
      <c r="H1" s="3"/>
      <c r="I1" s="3"/>
      <c r="J1" s="3"/>
      <c r="K1" s="3"/>
    </row>
    <row r="2" spans="1:11" ht="18" customHeight="1" x14ac:dyDescent="0.2">
      <c r="A2" s="4"/>
      <c r="B2" s="4"/>
      <c r="C2" s="4"/>
      <c r="D2" s="4"/>
      <c r="E2" s="4"/>
      <c r="F2" s="4"/>
      <c r="G2" s="4"/>
      <c r="H2" s="4"/>
      <c r="I2" s="4"/>
      <c r="J2" s="3"/>
      <c r="K2" s="3"/>
    </row>
    <row r="3" spans="1:11" ht="18" customHeight="1" x14ac:dyDescent="0.2">
      <c r="A3" s="7" t="s">
        <v>154</v>
      </c>
      <c r="B3" s="5"/>
      <c r="C3" s="5"/>
      <c r="D3" s="5"/>
      <c r="E3" s="5"/>
      <c r="F3" s="5"/>
      <c r="G3" s="4"/>
      <c r="H3" s="4"/>
      <c r="I3" s="4"/>
      <c r="J3" s="3"/>
      <c r="K3" s="3"/>
    </row>
    <row r="4" spans="1:11" ht="18" customHeight="1" x14ac:dyDescent="0.2">
      <c r="A4" s="11"/>
      <c r="B4" s="5"/>
      <c r="C4" s="5"/>
      <c r="D4" s="5"/>
      <c r="E4" s="5"/>
      <c r="F4" s="5"/>
      <c r="G4" s="4"/>
      <c r="H4" s="4"/>
      <c r="I4" s="4"/>
      <c r="J4" s="3"/>
      <c r="K4" s="3"/>
    </row>
    <row r="5" spans="1:11" ht="18" customHeight="1" x14ac:dyDescent="0.2">
      <c r="A5" s="11"/>
      <c r="B5" s="5"/>
      <c r="C5" s="5"/>
      <c r="D5" s="5"/>
      <c r="E5" s="5"/>
      <c r="F5" s="5"/>
      <c r="G5" s="4"/>
      <c r="H5" s="4"/>
      <c r="I5" s="4"/>
      <c r="J5" s="3"/>
      <c r="K5" s="3"/>
    </row>
    <row r="6" spans="1:11" ht="18" customHeight="1" x14ac:dyDescent="0.2">
      <c r="A6" s="5"/>
      <c r="B6" s="5"/>
      <c r="C6" s="5"/>
      <c r="D6" s="5"/>
      <c r="E6" s="5"/>
      <c r="F6" s="5"/>
      <c r="G6" s="4"/>
      <c r="H6" s="4"/>
      <c r="I6" s="4"/>
      <c r="J6" s="3"/>
      <c r="K6" s="3"/>
    </row>
    <row r="7" spans="1:11" ht="18" customHeight="1" x14ac:dyDescent="0.2">
      <c r="A7" s="7" t="s">
        <v>155</v>
      </c>
      <c r="B7" s="5"/>
      <c r="C7" s="5"/>
      <c r="D7" s="5"/>
      <c r="E7" s="5"/>
      <c r="F7" s="5"/>
      <c r="G7" s="4"/>
      <c r="H7" s="4"/>
      <c r="I7" s="4"/>
      <c r="J7" s="3"/>
      <c r="K7" s="3"/>
    </row>
    <row r="8" spans="1:11" ht="18" customHeight="1" x14ac:dyDescent="0.2">
      <c r="A8" s="5"/>
      <c r="B8" s="5"/>
      <c r="C8" s="5"/>
      <c r="D8" s="5"/>
      <c r="E8" s="5"/>
      <c r="F8" s="5"/>
      <c r="G8" s="4"/>
      <c r="H8" s="4"/>
      <c r="I8" s="4"/>
      <c r="J8" s="3"/>
      <c r="K8" s="3"/>
    </row>
    <row r="9" spans="1:11" ht="18" customHeight="1" x14ac:dyDescent="0.2">
      <c r="A9" s="40" t="s">
        <v>157</v>
      </c>
      <c r="B9" s="150">
        <v>0.11</v>
      </c>
      <c r="C9" s="5"/>
      <c r="D9" s="5"/>
      <c r="E9" s="5"/>
      <c r="F9" s="5"/>
      <c r="G9" s="4"/>
      <c r="H9" s="3"/>
      <c r="I9" s="3"/>
      <c r="J9" s="3"/>
      <c r="K9" s="3"/>
    </row>
    <row r="10" spans="1:11" ht="18" customHeight="1" x14ac:dyDescent="0.2">
      <c r="A10" s="40" t="s">
        <v>23</v>
      </c>
      <c r="B10" s="150">
        <v>0.05</v>
      </c>
      <c r="C10" s="5"/>
      <c r="D10" s="5"/>
      <c r="E10" s="5"/>
      <c r="F10" s="5"/>
      <c r="G10" s="4"/>
      <c r="H10" s="3"/>
      <c r="I10" s="3"/>
      <c r="J10" s="3"/>
      <c r="K10" s="3"/>
    </row>
    <row r="11" spans="1:11" ht="18" customHeight="1" x14ac:dyDescent="0.2">
      <c r="A11" s="42" t="s">
        <v>45</v>
      </c>
      <c r="B11" s="151">
        <v>1.4</v>
      </c>
      <c r="C11" s="4"/>
      <c r="D11" s="4"/>
      <c r="E11" s="4"/>
      <c r="F11" s="4"/>
      <c r="G11" s="4"/>
      <c r="H11" s="3"/>
      <c r="I11" s="3"/>
      <c r="J11" s="3"/>
      <c r="K11" s="3"/>
    </row>
    <row r="12" spans="1:11" ht="18" customHeight="1" x14ac:dyDescent="0.2">
      <c r="A12" s="4"/>
      <c r="B12" s="4"/>
      <c r="C12" s="4"/>
      <c r="D12" s="4"/>
      <c r="E12" s="4"/>
      <c r="F12" s="4"/>
      <c r="G12" s="4"/>
      <c r="H12" s="3"/>
      <c r="I12" s="3"/>
      <c r="J12" s="3"/>
      <c r="K12" s="3"/>
    </row>
    <row r="13" spans="1:11" ht="18" customHeight="1" x14ac:dyDescent="0.2">
      <c r="A13" s="44" t="s">
        <v>46</v>
      </c>
      <c r="B13" s="152"/>
      <c r="C13" s="4"/>
      <c r="D13" s="4"/>
      <c r="E13" s="4"/>
      <c r="F13" s="4"/>
      <c r="G13" s="4"/>
      <c r="H13" s="3"/>
      <c r="I13" s="3"/>
      <c r="J13" s="3"/>
      <c r="K13" s="3"/>
    </row>
    <row r="15" spans="1:11" ht="18" customHeight="1" x14ac:dyDescent="0.25">
      <c r="A15" s="45" t="s">
        <v>156</v>
      </c>
    </row>
    <row r="16" spans="1:11" ht="18" customHeight="1" x14ac:dyDescent="0.25">
      <c r="A16" s="13"/>
    </row>
    <row r="18" spans="1:2" ht="18" customHeight="1" x14ac:dyDescent="0.25">
      <c r="A18" s="46" t="s">
        <v>27</v>
      </c>
      <c r="B18" s="46" t="s">
        <v>28</v>
      </c>
    </row>
    <row r="19" spans="1:2" ht="18" customHeight="1" x14ac:dyDescent="0.25">
      <c r="A19" s="43">
        <v>0</v>
      </c>
      <c r="B19" s="152"/>
    </row>
    <row r="20" spans="1:2" ht="18" customHeight="1" x14ac:dyDescent="0.25">
      <c r="A20" s="43">
        <v>0.2</v>
      </c>
      <c r="B20" s="152"/>
    </row>
    <row r="21" spans="1:2" ht="18" customHeight="1" x14ac:dyDescent="0.25">
      <c r="A21" s="43">
        <v>0.4</v>
      </c>
      <c r="B21" s="152"/>
    </row>
    <row r="22" spans="1:2" ht="18" customHeight="1" x14ac:dyDescent="0.25">
      <c r="A22" s="43">
        <v>0.6</v>
      </c>
      <c r="B22" s="152"/>
    </row>
    <row r="23" spans="1:2" ht="18" customHeight="1" x14ac:dyDescent="0.25">
      <c r="A23" s="43">
        <v>0.8</v>
      </c>
      <c r="B23" s="152"/>
    </row>
    <row r="24" spans="1:2" ht="18" customHeight="1" x14ac:dyDescent="0.25">
      <c r="A24" s="43">
        <v>1</v>
      </c>
      <c r="B24" s="152"/>
    </row>
    <row r="25" spans="1:2" ht="18" customHeight="1" x14ac:dyDescent="0.25">
      <c r="A25" s="43">
        <v>1.2</v>
      </c>
      <c r="B25" s="152"/>
    </row>
    <row r="26" spans="1:2" ht="18" customHeight="1" x14ac:dyDescent="0.25">
      <c r="A26" s="43">
        <v>1.4</v>
      </c>
      <c r="B26" s="152"/>
    </row>
    <row r="27" spans="1:2" ht="18" customHeight="1" x14ac:dyDescent="0.25">
      <c r="A27" s="43">
        <v>1.6</v>
      </c>
      <c r="B27" s="152"/>
    </row>
    <row r="28" spans="1:2" ht="18" customHeight="1" x14ac:dyDescent="0.25">
      <c r="A28" s="43">
        <v>1.8</v>
      </c>
      <c r="B28" s="152"/>
    </row>
    <row r="29" spans="1:2" ht="18" customHeight="1" x14ac:dyDescent="0.25">
      <c r="A29" s="43">
        <v>2</v>
      </c>
      <c r="B29" s="152"/>
    </row>
  </sheetData>
  <hyperlinks>
    <hyperlink ref="C1" location="Forside!A1" display="Forside" xr:uid="{00000000-0004-0000-0E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6"/>
  <sheetViews>
    <sheetView workbookViewId="0">
      <selection activeCell="B23" sqref="B23"/>
    </sheetView>
  </sheetViews>
  <sheetFormatPr baseColWidth="10" defaultColWidth="21.33203125" defaultRowHeight="18" customHeight="1" x14ac:dyDescent="0.25"/>
  <cols>
    <col min="1" max="1" width="36.1640625" style="3" customWidth="1"/>
    <col min="2" max="7" width="18.6640625" style="3" customWidth="1"/>
    <col min="8" max="11" width="18.6640625" style="15" customWidth="1"/>
    <col min="12" max="28" width="18.6640625" style="3" customWidth="1"/>
    <col min="29" max="16384" width="21.33203125" style="3"/>
  </cols>
  <sheetData>
    <row r="1" spans="1:11" ht="18" customHeight="1" x14ac:dyDescent="0.2">
      <c r="A1" s="1" t="s">
        <v>395</v>
      </c>
      <c r="B1" s="2" t="s">
        <v>1</v>
      </c>
      <c r="H1" s="3"/>
      <c r="I1" s="3"/>
      <c r="J1" s="3"/>
      <c r="K1" s="3"/>
    </row>
    <row r="2" spans="1:11" ht="18" customHeight="1" x14ac:dyDescent="0.2">
      <c r="A2" s="4"/>
      <c r="B2" s="4"/>
      <c r="C2" s="4"/>
      <c r="D2" s="4"/>
      <c r="E2" s="4"/>
      <c r="F2" s="4"/>
      <c r="G2" s="4"/>
      <c r="H2" s="4"/>
      <c r="I2" s="4"/>
      <c r="J2" s="3"/>
      <c r="K2" s="3"/>
    </row>
    <row r="3" spans="1:11" ht="18" customHeight="1" x14ac:dyDescent="0.2">
      <c r="A3" s="7" t="s">
        <v>514</v>
      </c>
      <c r="B3" s="4"/>
      <c r="C3" s="4"/>
      <c r="D3" s="4"/>
      <c r="E3" s="4"/>
      <c r="F3" s="4"/>
      <c r="G3" s="4"/>
      <c r="H3" s="4"/>
      <c r="I3" s="4"/>
      <c r="J3" s="3"/>
      <c r="K3" s="3"/>
    </row>
    <row r="4" spans="1:11" ht="18" customHeight="1" x14ac:dyDescent="0.2">
      <c r="A4" s="4"/>
      <c r="B4" s="4"/>
      <c r="C4" s="4"/>
      <c r="D4" s="4"/>
      <c r="E4" s="4"/>
      <c r="F4" s="4"/>
      <c r="G4" s="4"/>
      <c r="H4" s="4"/>
      <c r="I4" s="4"/>
      <c r="J4" s="3"/>
      <c r="K4" s="3"/>
    </row>
    <row r="5" spans="1:11" ht="18" customHeight="1" x14ac:dyDescent="0.2">
      <c r="A5" s="40" t="s">
        <v>513</v>
      </c>
      <c r="B5" s="150">
        <v>0.12</v>
      </c>
      <c r="C5" s="4"/>
      <c r="D5" s="4"/>
      <c r="E5" s="4"/>
      <c r="F5" s="4"/>
      <c r="G5" s="4"/>
      <c r="H5" s="4"/>
      <c r="I5" s="4"/>
      <c r="J5" s="3"/>
      <c r="K5" s="3"/>
    </row>
    <row r="6" spans="1:11" ht="18" customHeight="1" x14ac:dyDescent="0.2">
      <c r="A6" s="40" t="s">
        <v>23</v>
      </c>
      <c r="B6" s="150">
        <v>0.08</v>
      </c>
      <c r="C6" s="4"/>
      <c r="D6" s="4"/>
      <c r="E6" s="4"/>
      <c r="F6" s="4"/>
      <c r="G6" s="4"/>
      <c r="H6" s="4"/>
      <c r="I6" s="4"/>
      <c r="J6" s="3"/>
      <c r="K6" s="3"/>
    </row>
    <row r="7" spans="1:11" ht="18" customHeight="1" x14ac:dyDescent="0.2">
      <c r="A7" s="40" t="s">
        <v>47</v>
      </c>
      <c r="B7" s="144"/>
      <c r="C7" s="4"/>
      <c r="D7" s="4"/>
      <c r="E7" s="4"/>
      <c r="F7" s="4"/>
      <c r="G7" s="4"/>
      <c r="H7" s="4"/>
      <c r="I7" s="4"/>
      <c r="J7" s="3"/>
      <c r="K7" s="3"/>
    </row>
    <row r="8" spans="1:11" ht="18" customHeight="1" x14ac:dyDescent="0.2">
      <c r="A8" s="5"/>
      <c r="B8" s="47"/>
      <c r="C8" s="4"/>
      <c r="D8" s="4"/>
      <c r="E8" s="4"/>
      <c r="F8" s="4"/>
      <c r="G8" s="4"/>
      <c r="H8" s="4"/>
      <c r="I8" s="4"/>
      <c r="J8" s="3"/>
      <c r="K8" s="3"/>
    </row>
    <row r="9" spans="1:11" ht="18" customHeight="1" x14ac:dyDescent="0.2">
      <c r="A9" s="5"/>
      <c r="B9" s="5"/>
      <c r="C9" s="5"/>
      <c r="D9" s="5"/>
      <c r="E9" s="5"/>
      <c r="F9" s="5"/>
      <c r="G9" s="4"/>
      <c r="H9" s="4"/>
      <c r="I9" s="4"/>
      <c r="J9" s="3"/>
      <c r="K9" s="3"/>
    </row>
    <row r="10" spans="1:11" ht="18" customHeight="1" x14ac:dyDescent="0.2">
      <c r="A10" s="48" t="s">
        <v>25</v>
      </c>
      <c r="B10" s="48" t="s">
        <v>27</v>
      </c>
      <c r="C10" s="43" t="s">
        <v>28</v>
      </c>
      <c r="D10" s="11"/>
      <c r="E10" s="11"/>
      <c r="F10" s="5"/>
      <c r="G10" s="4"/>
      <c r="H10" s="4"/>
      <c r="I10" s="4"/>
      <c r="J10" s="3"/>
      <c r="K10" s="3"/>
    </row>
    <row r="11" spans="1:11" ht="18" customHeight="1" x14ac:dyDescent="0.2">
      <c r="A11" s="48">
        <v>1</v>
      </c>
      <c r="B11" s="48">
        <v>0.9</v>
      </c>
      <c r="C11" s="153"/>
      <c r="E11" s="11"/>
      <c r="F11" s="5"/>
      <c r="G11" s="4"/>
      <c r="H11" s="4"/>
      <c r="I11" s="4"/>
      <c r="J11" s="3"/>
      <c r="K11" s="3"/>
    </row>
    <row r="12" spans="1:11" ht="18" customHeight="1" x14ac:dyDescent="0.2">
      <c r="A12" s="48">
        <v>2</v>
      </c>
      <c r="B12" s="48">
        <v>1.3</v>
      </c>
      <c r="C12" s="153"/>
      <c r="E12" s="11"/>
      <c r="F12" s="5"/>
      <c r="G12" s="4"/>
      <c r="H12" s="4"/>
      <c r="I12" s="4"/>
      <c r="J12" s="3"/>
      <c r="K12" s="3"/>
    </row>
    <row r="13" spans="1:11" ht="18" customHeight="1" x14ac:dyDescent="0.2">
      <c r="A13" s="48">
        <v>3</v>
      </c>
      <c r="B13" s="48">
        <v>0.5</v>
      </c>
      <c r="C13" s="153"/>
      <c r="E13" s="11"/>
      <c r="F13" s="5"/>
      <c r="G13" s="4"/>
      <c r="H13" s="3"/>
      <c r="I13" s="3"/>
      <c r="J13" s="3"/>
      <c r="K13" s="3"/>
    </row>
    <row r="14" spans="1:11" ht="18" customHeight="1" x14ac:dyDescent="0.2">
      <c r="A14" s="48">
        <v>4</v>
      </c>
      <c r="B14" s="48">
        <v>1.1000000000000001</v>
      </c>
      <c r="C14" s="153"/>
      <c r="E14" s="11"/>
      <c r="F14" s="5"/>
      <c r="G14" s="4"/>
      <c r="H14" s="3"/>
      <c r="I14" s="3"/>
      <c r="J14" s="3"/>
      <c r="K14" s="3"/>
    </row>
    <row r="15" spans="1:11" ht="18" customHeight="1" x14ac:dyDescent="0.2">
      <c r="A15" s="43">
        <v>5</v>
      </c>
      <c r="B15" s="49">
        <v>1</v>
      </c>
      <c r="C15" s="153"/>
      <c r="E15" s="12"/>
      <c r="F15" s="4"/>
      <c r="G15" s="4"/>
      <c r="H15" s="3"/>
      <c r="I15" s="3"/>
      <c r="J15" s="3"/>
      <c r="K15" s="3"/>
    </row>
    <row r="16" spans="1:11" ht="18" customHeight="1" x14ac:dyDescent="0.2">
      <c r="A16" s="4"/>
      <c r="B16" s="4"/>
      <c r="C16" s="4"/>
      <c r="D16" s="4"/>
      <c r="E16" s="4"/>
      <c r="F16" s="4"/>
      <c r="G16" s="4"/>
      <c r="H16" s="3"/>
      <c r="I16" s="3"/>
      <c r="J16" s="3"/>
      <c r="K16" s="3"/>
    </row>
    <row r="17" spans="1:11" ht="18" customHeight="1" x14ac:dyDescent="0.2">
      <c r="A17" s="50" t="s">
        <v>158</v>
      </c>
      <c r="B17" s="4"/>
      <c r="C17" s="4"/>
      <c r="D17" s="4"/>
      <c r="E17" s="4"/>
      <c r="F17" s="4"/>
      <c r="G17" s="4"/>
      <c r="H17" s="3"/>
      <c r="I17" s="3"/>
      <c r="J17" s="3"/>
      <c r="K17" s="3"/>
    </row>
    <row r="18" spans="1:11" ht="18" customHeight="1" x14ac:dyDescent="0.25">
      <c r="A18" s="45" t="s">
        <v>159</v>
      </c>
    </row>
    <row r="19" spans="1:11" ht="18" customHeight="1" x14ac:dyDescent="0.25">
      <c r="A19" s="45"/>
    </row>
    <row r="20" spans="1:11" ht="18" customHeight="1" x14ac:dyDescent="0.25">
      <c r="A20" s="48" t="s">
        <v>25</v>
      </c>
      <c r="B20" s="43" t="s">
        <v>28</v>
      </c>
      <c r="C20" s="43" t="s">
        <v>48</v>
      </c>
      <c r="D20" s="43" t="s">
        <v>49</v>
      </c>
    </row>
    <row r="21" spans="1:11" ht="18" customHeight="1" x14ac:dyDescent="0.25">
      <c r="A21" s="48">
        <v>1</v>
      </c>
      <c r="B21" s="157"/>
      <c r="C21" s="206">
        <v>0.12</v>
      </c>
      <c r="D21" s="9"/>
    </row>
    <row r="22" spans="1:11" ht="18" customHeight="1" x14ac:dyDescent="0.25">
      <c r="A22" s="48">
        <v>2</v>
      </c>
      <c r="B22" s="157"/>
      <c r="C22" s="206">
        <v>0.13</v>
      </c>
      <c r="D22" s="9"/>
    </row>
    <row r="23" spans="1:11" ht="18" customHeight="1" x14ac:dyDescent="0.25">
      <c r="A23" s="48">
        <v>3</v>
      </c>
      <c r="B23" s="157"/>
      <c r="C23" s="206">
        <v>0.11</v>
      </c>
      <c r="D23" s="9"/>
    </row>
    <row r="24" spans="1:11" ht="18" customHeight="1" x14ac:dyDescent="0.25">
      <c r="A24" s="48">
        <v>4</v>
      </c>
      <c r="B24" s="157"/>
      <c r="C24" s="206">
        <v>0.125</v>
      </c>
      <c r="D24" s="9"/>
    </row>
    <row r="25" spans="1:11" ht="18" customHeight="1" x14ac:dyDescent="0.25">
      <c r="A25" s="43">
        <v>5</v>
      </c>
      <c r="B25" s="157"/>
      <c r="C25" s="206">
        <v>0.115</v>
      </c>
      <c r="D25" s="9"/>
    </row>
    <row r="26" spans="1:11" ht="18" customHeight="1" x14ac:dyDescent="0.25">
      <c r="A26" s="51"/>
    </row>
    <row r="27" spans="1:11" ht="18" customHeight="1" x14ac:dyDescent="0.25">
      <c r="A27" s="45" t="s">
        <v>160</v>
      </c>
    </row>
    <row r="28" spans="1:11" ht="18" customHeight="1" x14ac:dyDescent="0.25">
      <c r="A28" s="13"/>
    </row>
    <row r="29" spans="1:11" ht="18" customHeight="1" x14ac:dyDescent="0.25">
      <c r="A29" s="13"/>
    </row>
    <row r="30" spans="1:11" ht="18" customHeight="1" x14ac:dyDescent="0.25">
      <c r="A30" s="13"/>
    </row>
    <row r="31" spans="1:11" ht="18" customHeight="1" x14ac:dyDescent="0.25">
      <c r="A31" s="13"/>
    </row>
    <row r="32" spans="1:11" ht="18" customHeight="1" x14ac:dyDescent="0.25">
      <c r="A32" s="13"/>
    </row>
    <row r="33" spans="1:1" ht="18" customHeight="1" x14ac:dyDescent="0.25">
      <c r="A33" s="13"/>
    </row>
    <row r="34" spans="1:1" ht="18" customHeight="1" x14ac:dyDescent="0.25">
      <c r="A34" s="13"/>
    </row>
    <row r="36" spans="1:1" ht="18" customHeight="1" x14ac:dyDescent="0.25">
      <c r="A36" s="13"/>
    </row>
  </sheetData>
  <hyperlinks>
    <hyperlink ref="B1" location="Forside!A1" display="Forside" xr:uid="{00000000-0004-0000-0F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77"/>
  <sheetViews>
    <sheetView workbookViewId="0"/>
  </sheetViews>
  <sheetFormatPr baseColWidth="10" defaultColWidth="15.83203125" defaultRowHeight="18" customHeight="1" x14ac:dyDescent="0.25"/>
  <cols>
    <col min="1" max="1" width="31" style="3" customWidth="1"/>
    <col min="2" max="7" width="15.83203125" style="3"/>
    <col min="8" max="11" width="15.83203125" style="15"/>
    <col min="12" max="16384" width="15.83203125" style="3"/>
  </cols>
  <sheetData>
    <row r="1" spans="1:11" ht="18" customHeight="1" x14ac:dyDescent="0.2">
      <c r="A1" s="1" t="s">
        <v>397</v>
      </c>
      <c r="B1" s="2" t="s">
        <v>1</v>
      </c>
      <c r="H1" s="3"/>
      <c r="I1" s="3"/>
      <c r="J1" s="3"/>
      <c r="K1" s="3"/>
    </row>
    <row r="2" spans="1:11" ht="18" customHeight="1" x14ac:dyDescent="0.2">
      <c r="A2" s="4"/>
      <c r="B2" s="4"/>
      <c r="C2" s="4"/>
      <c r="D2" s="4"/>
      <c r="E2" s="4"/>
      <c r="F2" s="4"/>
      <c r="G2" s="4"/>
      <c r="H2" s="4"/>
      <c r="I2" s="4"/>
      <c r="J2" s="3"/>
      <c r="K2" s="3"/>
    </row>
    <row r="3" spans="1:11" ht="18" customHeight="1" x14ac:dyDescent="0.2">
      <c r="A3" s="4" t="s">
        <v>161</v>
      </c>
      <c r="B3" s="4"/>
      <c r="C3" s="4"/>
      <c r="D3" s="4"/>
      <c r="E3" s="4"/>
      <c r="F3" s="4"/>
      <c r="G3" s="4"/>
      <c r="H3" s="4"/>
      <c r="I3" s="4"/>
      <c r="J3" s="3"/>
      <c r="K3" s="3"/>
    </row>
    <row r="4" spans="1:11" ht="18" customHeight="1" x14ac:dyDescent="0.2">
      <c r="A4" s="4"/>
      <c r="B4" s="4"/>
      <c r="C4" s="4"/>
      <c r="D4" s="4"/>
      <c r="E4" s="4"/>
      <c r="F4" s="4"/>
      <c r="G4" s="4"/>
      <c r="H4" s="4"/>
      <c r="I4" s="4"/>
      <c r="J4" s="3"/>
      <c r="K4" s="3"/>
    </row>
    <row r="5" spans="1:11" ht="18" customHeight="1" x14ac:dyDescent="0.2">
      <c r="A5" s="52" t="s">
        <v>50</v>
      </c>
      <c r="B5" s="52" t="s">
        <v>51</v>
      </c>
      <c r="C5" s="52" t="s">
        <v>52</v>
      </c>
      <c r="D5" s="52" t="s">
        <v>53</v>
      </c>
      <c r="E5" s="52" t="s">
        <v>54</v>
      </c>
      <c r="F5" s="4"/>
      <c r="G5" s="4"/>
      <c r="H5" s="4"/>
      <c r="I5" s="4"/>
      <c r="J5" s="3"/>
      <c r="K5" s="3"/>
    </row>
    <row r="6" spans="1:11" ht="18" customHeight="1" x14ac:dyDescent="0.2">
      <c r="A6" s="53">
        <v>1</v>
      </c>
      <c r="B6" s="154">
        <v>0.114</v>
      </c>
      <c r="C6" s="154">
        <v>5.6000000000000001E-2</v>
      </c>
      <c r="D6" s="154">
        <v>1.4E-2</v>
      </c>
      <c r="E6" s="154">
        <v>2.4E-2</v>
      </c>
      <c r="F6" s="4"/>
      <c r="G6" s="4"/>
      <c r="H6" s="4"/>
      <c r="I6" s="4"/>
      <c r="J6" s="3"/>
      <c r="K6" s="3"/>
    </row>
    <row r="7" spans="1:11" ht="18" customHeight="1" x14ac:dyDescent="0.2">
      <c r="A7" s="53">
        <v>2</v>
      </c>
      <c r="B7" s="154">
        <v>3.3000000000000002E-2</v>
      </c>
      <c r="C7" s="154">
        <v>2.4E-2</v>
      </c>
      <c r="D7" s="154">
        <v>2.1000000000000001E-2</v>
      </c>
      <c r="E7" s="154">
        <v>3.5999999999999997E-2</v>
      </c>
      <c r="F7" s="4"/>
      <c r="G7" s="4"/>
      <c r="H7" s="4"/>
      <c r="I7" s="4"/>
      <c r="J7" s="3"/>
      <c r="K7" s="3"/>
    </row>
    <row r="8" spans="1:11" ht="18" customHeight="1" x14ac:dyDescent="0.2">
      <c r="A8" s="53">
        <v>3</v>
      </c>
      <c r="B8" s="154">
        <v>6.9000000000000006E-2</v>
      </c>
      <c r="C8" s="154">
        <v>5.3999999999999999E-2</v>
      </c>
      <c r="D8" s="154">
        <v>6.4000000000000001E-2</v>
      </c>
      <c r="E8" s="154">
        <v>8.6999999999999994E-2</v>
      </c>
      <c r="F8" s="4"/>
      <c r="G8" s="4"/>
      <c r="H8" s="4"/>
      <c r="I8" s="4"/>
      <c r="J8" s="3"/>
      <c r="K8" s="3"/>
    </row>
    <row r="9" spans="1:11" ht="18" customHeight="1" x14ac:dyDescent="0.2">
      <c r="A9" s="53">
        <v>4</v>
      </c>
      <c r="B9" s="154">
        <v>9.6000000000000002E-2</v>
      </c>
      <c r="C9" s="154">
        <v>5.5E-2</v>
      </c>
      <c r="D9" s="154">
        <v>0.158</v>
      </c>
      <c r="E9" s="154">
        <v>0.16200000000000001</v>
      </c>
      <c r="F9" s="4"/>
      <c r="G9" s="4"/>
      <c r="H9" s="4"/>
      <c r="I9" s="4"/>
      <c r="J9" s="3"/>
      <c r="K9" s="3"/>
    </row>
    <row r="10" spans="1:11" ht="18" customHeight="1" x14ac:dyDescent="0.2">
      <c r="A10" s="53">
        <v>5</v>
      </c>
      <c r="B10" s="154">
        <v>9.7000000000000003E-2</v>
      </c>
      <c r="C10" s="154">
        <v>5.8000000000000003E-2</v>
      </c>
      <c r="D10" s="154">
        <v>0.06</v>
      </c>
      <c r="E10" s="154">
        <v>6.9000000000000006E-2</v>
      </c>
      <c r="F10" s="4"/>
      <c r="G10" s="4"/>
      <c r="H10" s="4"/>
      <c r="I10" s="4"/>
      <c r="J10" s="3"/>
      <c r="K10" s="3"/>
    </row>
    <row r="11" spans="1:11" ht="18" customHeight="1" x14ac:dyDescent="0.2">
      <c r="A11" s="53">
        <v>6</v>
      </c>
      <c r="B11" s="154">
        <v>-6.0000000000000001E-3</v>
      </c>
      <c r="C11" s="154">
        <v>4.9000000000000002E-2</v>
      </c>
      <c r="D11" s="154">
        <v>0.03</v>
      </c>
      <c r="E11" s="154">
        <v>5.5E-2</v>
      </c>
      <c r="F11" s="4"/>
      <c r="G11" s="4"/>
      <c r="H11" s="4"/>
      <c r="I11" s="4"/>
      <c r="J11" s="3"/>
      <c r="K11" s="3"/>
    </row>
    <row r="12" spans="1:11" ht="18" customHeight="1" x14ac:dyDescent="0.2">
      <c r="A12" s="53">
        <v>7</v>
      </c>
      <c r="B12" s="154">
        <v>7.8E-2</v>
      </c>
      <c r="C12" s="154">
        <v>6.9000000000000006E-2</v>
      </c>
      <c r="D12" s="154">
        <v>9.6000000000000002E-2</v>
      </c>
      <c r="E12" s="154">
        <v>0.112</v>
      </c>
      <c r="F12" s="4"/>
      <c r="G12" s="4"/>
      <c r="H12" s="4"/>
      <c r="I12" s="4"/>
      <c r="J12" s="3"/>
      <c r="K12" s="3"/>
    </row>
    <row r="13" spans="1:11" ht="18" customHeight="1" x14ac:dyDescent="0.2">
      <c r="A13" s="53">
        <v>8</v>
      </c>
      <c r="B13" s="154">
        <v>0.106</v>
      </c>
      <c r="C13" s="154">
        <v>0.105</v>
      </c>
      <c r="D13" s="154">
        <v>7.3999999999999996E-2</v>
      </c>
      <c r="E13" s="154">
        <v>0.111</v>
      </c>
      <c r="F13" s="4"/>
      <c r="G13" s="4"/>
      <c r="H13" s="4"/>
      <c r="I13" s="4"/>
      <c r="J13" s="3"/>
      <c r="K13" s="3"/>
    </row>
    <row r="14" spans="1:11" ht="18" customHeight="1" x14ac:dyDescent="0.2">
      <c r="A14" s="53">
        <v>9</v>
      </c>
      <c r="B14" s="154">
        <v>9.8000000000000004E-2</v>
      </c>
      <c r="C14" s="154">
        <v>-2.9000000000000001E-2</v>
      </c>
      <c r="D14" s="154">
        <v>4.0000000000000001E-3</v>
      </c>
      <c r="E14" s="154">
        <v>2.1999999999999999E-2</v>
      </c>
      <c r="F14" s="4"/>
      <c r="G14" s="4"/>
      <c r="H14" s="4"/>
      <c r="I14" s="4"/>
      <c r="J14" s="3"/>
      <c r="K14" s="3"/>
    </row>
    <row r="15" spans="1:11" ht="18" customHeight="1" x14ac:dyDescent="0.2">
      <c r="A15" s="53">
        <v>10</v>
      </c>
      <c r="B15" s="154">
        <v>5.1999999999999998E-2</v>
      </c>
      <c r="C15" s="154">
        <v>0.158</v>
      </c>
      <c r="D15" s="154">
        <v>0.17100000000000001</v>
      </c>
      <c r="E15" s="154">
        <v>0.186</v>
      </c>
      <c r="F15" s="4"/>
      <c r="G15" s="4"/>
      <c r="H15" s="4"/>
      <c r="I15" s="4"/>
      <c r="J15" s="3"/>
      <c r="K15" s="3"/>
    </row>
    <row r="16" spans="1:11" ht="18" customHeight="1" x14ac:dyDescent="0.2">
      <c r="A16" s="53">
        <v>11</v>
      </c>
      <c r="B16" s="154">
        <v>5.2999999999999999E-2</v>
      </c>
      <c r="C16" s="154">
        <v>7.0000000000000007E-2</v>
      </c>
      <c r="D16" s="154">
        <v>7.8E-2</v>
      </c>
      <c r="E16" s="154">
        <v>0.104</v>
      </c>
      <c r="F16" s="4"/>
      <c r="G16" s="4"/>
      <c r="H16" s="4"/>
      <c r="I16" s="4"/>
      <c r="J16" s="3"/>
      <c r="K16" s="3"/>
    </row>
    <row r="17" spans="1:11" ht="18" customHeight="1" x14ac:dyDescent="0.2">
      <c r="A17" s="53">
        <v>12</v>
      </c>
      <c r="B17" s="154">
        <v>8.3000000000000004E-2</v>
      </c>
      <c r="C17" s="154">
        <v>5.8000000000000003E-2</v>
      </c>
      <c r="D17" s="154">
        <v>8.2000000000000003E-2</v>
      </c>
      <c r="E17" s="154">
        <v>0.10100000000000001</v>
      </c>
      <c r="F17" s="4"/>
      <c r="G17" s="4"/>
      <c r="H17" s="4"/>
      <c r="I17" s="4"/>
      <c r="J17" s="3"/>
      <c r="K17" s="3"/>
    </row>
    <row r="18" spans="1:11" ht="18" customHeight="1" x14ac:dyDescent="0.2">
      <c r="A18" s="53">
        <v>13</v>
      </c>
      <c r="B18" s="154">
        <v>4.2000000000000003E-2</v>
      </c>
      <c r="C18" s="154">
        <v>0.11600000000000001</v>
      </c>
      <c r="D18" s="154">
        <v>0.111</v>
      </c>
      <c r="E18" s="154">
        <v>0.128</v>
      </c>
      <c r="F18" s="4"/>
      <c r="G18" s="4"/>
      <c r="H18" s="4"/>
      <c r="I18" s="4"/>
      <c r="J18" s="3"/>
      <c r="K18" s="3"/>
    </row>
    <row r="19" spans="1:11" ht="18" customHeight="1" x14ac:dyDescent="0.2">
      <c r="A19" s="53">
        <v>14</v>
      </c>
      <c r="B19" s="154">
        <v>0.127</v>
      </c>
      <c r="C19" s="154">
        <v>0.13300000000000001</v>
      </c>
      <c r="D19" s="154">
        <v>0.11600000000000001</v>
      </c>
      <c r="E19" s="154">
        <v>0.13500000000000001</v>
      </c>
      <c r="F19" s="4"/>
      <c r="G19" s="4"/>
      <c r="H19" s="4"/>
      <c r="I19" s="4"/>
      <c r="J19" s="3"/>
      <c r="K19" s="3"/>
    </row>
    <row r="20" spans="1:11" ht="18" customHeight="1" x14ac:dyDescent="0.2">
      <c r="A20" s="53">
        <v>15</v>
      </c>
      <c r="B20" s="154">
        <v>3.9E-2</v>
      </c>
      <c r="C20" s="154">
        <v>0.121</v>
      </c>
      <c r="D20" s="154">
        <v>0.11700000000000001</v>
      </c>
      <c r="E20" s="154">
        <v>0.113</v>
      </c>
      <c r="F20" s="4"/>
      <c r="G20" s="4"/>
      <c r="H20" s="4"/>
      <c r="I20" s="4"/>
      <c r="J20" s="3"/>
      <c r="K20" s="3"/>
    </row>
    <row r="21" spans="1:11" ht="18" customHeight="1" x14ac:dyDescent="0.2">
      <c r="A21" s="53">
        <v>16</v>
      </c>
      <c r="B21" s="154">
        <v>-4.1000000000000002E-2</v>
      </c>
      <c r="C21" s="154">
        <v>2.4E-2</v>
      </c>
      <c r="D21" s="154">
        <v>-1.9E-2</v>
      </c>
      <c r="E21" s="154">
        <v>0.01</v>
      </c>
      <c r="F21" s="4"/>
      <c r="G21" s="4"/>
      <c r="H21" s="4"/>
      <c r="I21" s="4"/>
      <c r="J21" s="3"/>
      <c r="K21" s="3"/>
    </row>
    <row r="22" spans="1:11" ht="18" customHeight="1" x14ac:dyDescent="0.2">
      <c r="A22" s="53">
        <v>17</v>
      </c>
      <c r="B22" s="154">
        <v>1.0999999999999999E-2</v>
      </c>
      <c r="C22" s="154">
        <v>4.4999999999999998E-2</v>
      </c>
      <c r="D22" s="154">
        <v>0.125</v>
      </c>
      <c r="E22" s="154">
        <v>0.13</v>
      </c>
      <c r="F22" s="4"/>
      <c r="G22" s="4"/>
      <c r="H22" s="4"/>
      <c r="I22" s="4"/>
      <c r="J22" s="3"/>
      <c r="K22" s="3"/>
    </row>
    <row r="23" spans="1:11" ht="18" customHeight="1" x14ac:dyDescent="0.2">
      <c r="A23" s="53">
        <v>18</v>
      </c>
      <c r="B23" s="154">
        <v>-7.0999999999999994E-2</v>
      </c>
      <c r="C23" s="154">
        <v>0.02</v>
      </c>
      <c r="D23" s="154">
        <v>5.1999999999999998E-2</v>
      </c>
      <c r="E23" s="154">
        <v>6.3E-2</v>
      </c>
      <c r="F23" s="4"/>
      <c r="G23" s="4"/>
      <c r="H23" s="4"/>
      <c r="I23" s="4"/>
      <c r="J23" s="3"/>
      <c r="K23" s="3"/>
    </row>
    <row r="24" spans="1:11" ht="18" customHeight="1" x14ac:dyDescent="0.2">
      <c r="A24" s="53">
        <v>19</v>
      </c>
      <c r="B24" s="154">
        <v>5.8000000000000003E-2</v>
      </c>
      <c r="C24" s="154">
        <v>6.8000000000000005E-2</v>
      </c>
      <c r="D24" s="154">
        <v>5.5E-2</v>
      </c>
      <c r="E24" s="154">
        <v>8.3000000000000004E-2</v>
      </c>
      <c r="F24" s="4"/>
      <c r="G24" s="4"/>
      <c r="H24" s="4"/>
      <c r="I24" s="4"/>
      <c r="J24" s="3"/>
      <c r="K24" s="3"/>
    </row>
    <row r="25" spans="1:11" ht="18" customHeight="1" x14ac:dyDescent="0.2">
      <c r="A25" s="53">
        <v>20</v>
      </c>
      <c r="B25" s="154">
        <v>0.129</v>
      </c>
      <c r="C25" s="154">
        <v>5.2999999999999999E-2</v>
      </c>
      <c r="D25" s="154">
        <v>4.8000000000000001E-2</v>
      </c>
      <c r="E25" s="154">
        <v>6.6000000000000003E-2</v>
      </c>
      <c r="F25" s="4"/>
      <c r="G25" s="4"/>
      <c r="H25" s="4"/>
      <c r="I25" s="4"/>
      <c r="J25" s="3"/>
      <c r="K25" s="3"/>
    </row>
    <row r="26" spans="1:11" ht="18" customHeight="1" x14ac:dyDescent="0.2">
      <c r="A26" s="4"/>
      <c r="B26" s="4"/>
      <c r="C26" s="4"/>
      <c r="D26" s="4"/>
      <c r="E26" s="4"/>
      <c r="F26" s="4"/>
      <c r="G26" s="4"/>
      <c r="H26" s="4"/>
      <c r="I26" s="4"/>
      <c r="J26" s="3"/>
      <c r="K26" s="3"/>
    </row>
    <row r="27" spans="1:11" ht="18" customHeight="1" x14ac:dyDescent="0.2">
      <c r="A27" s="54" t="s">
        <v>55</v>
      </c>
      <c r="B27" s="4"/>
      <c r="C27" s="4"/>
      <c r="D27" s="4"/>
      <c r="E27" s="4"/>
      <c r="F27" s="4"/>
      <c r="G27" s="4"/>
      <c r="H27" s="4"/>
      <c r="I27" s="4"/>
      <c r="J27" s="3"/>
      <c r="K27" s="3"/>
    </row>
    <row r="28" spans="1:11" ht="18" customHeight="1" x14ac:dyDescent="0.2">
      <c r="A28" s="50" t="s">
        <v>56</v>
      </c>
      <c r="B28" s="4"/>
      <c r="C28" s="4"/>
      <c r="D28" s="4"/>
      <c r="E28" s="4"/>
      <c r="F28" s="4"/>
      <c r="G28" s="4"/>
      <c r="H28" s="4"/>
      <c r="I28" s="4"/>
      <c r="J28" s="3"/>
      <c r="K28" s="3"/>
    </row>
    <row r="29" spans="1:11" ht="18" customHeight="1" x14ac:dyDescent="0.2">
      <c r="A29" s="50" t="s">
        <v>57</v>
      </c>
      <c r="B29" s="4"/>
      <c r="C29" s="4"/>
      <c r="D29" s="4"/>
      <c r="E29" s="4"/>
      <c r="F29" s="4"/>
      <c r="G29" s="4"/>
      <c r="H29" s="4"/>
      <c r="I29" s="4"/>
      <c r="J29" s="3"/>
      <c r="K29" s="3"/>
    </row>
    <row r="30" spans="1:11" ht="18" customHeight="1" x14ac:dyDescent="0.2">
      <c r="A30" s="50" t="s">
        <v>58</v>
      </c>
      <c r="B30" s="4"/>
      <c r="C30" s="4"/>
      <c r="D30" s="4"/>
      <c r="E30" s="4"/>
      <c r="F30" s="4"/>
      <c r="G30" s="4"/>
      <c r="H30" s="4"/>
      <c r="I30" s="4"/>
      <c r="J30" s="3"/>
      <c r="K30" s="3"/>
    </row>
    <row r="31" spans="1:11" ht="18" customHeight="1" x14ac:dyDescent="0.2">
      <c r="A31" s="50"/>
      <c r="B31" s="4"/>
      <c r="C31" s="4"/>
      <c r="D31" s="4"/>
      <c r="E31" s="4"/>
      <c r="F31" s="4"/>
      <c r="G31" s="4"/>
      <c r="H31" s="4"/>
      <c r="I31" s="4"/>
      <c r="J31" s="3"/>
      <c r="K31" s="3"/>
    </row>
    <row r="32" spans="1:11" ht="18" customHeight="1" x14ac:dyDescent="0.2">
      <c r="A32" s="55"/>
      <c r="B32" s="52" t="s">
        <v>51</v>
      </c>
      <c r="C32" s="52" t="s">
        <v>52</v>
      </c>
      <c r="D32" s="52" t="s">
        <v>53</v>
      </c>
      <c r="E32" s="52" t="s">
        <v>54</v>
      </c>
      <c r="F32" s="4"/>
      <c r="G32" s="4"/>
      <c r="H32" s="4"/>
      <c r="I32" s="4"/>
      <c r="J32" s="3"/>
      <c r="K32" s="3"/>
    </row>
    <row r="33" spans="1:11" ht="18" customHeight="1" x14ac:dyDescent="0.2">
      <c r="A33" s="42" t="s">
        <v>12</v>
      </c>
      <c r="B33" s="157"/>
      <c r="C33" s="157"/>
      <c r="D33" s="157"/>
      <c r="E33" s="157"/>
      <c r="F33" s="4"/>
      <c r="G33" s="4"/>
      <c r="H33" s="4"/>
      <c r="I33" s="4"/>
      <c r="J33" s="3"/>
      <c r="K33" s="3"/>
    </row>
    <row r="34" spans="1:11" ht="18" customHeight="1" x14ac:dyDescent="0.2">
      <c r="A34" s="42" t="s">
        <v>59</v>
      </c>
      <c r="B34" s="156"/>
      <c r="C34" s="156"/>
      <c r="D34" s="156"/>
      <c r="E34" s="156"/>
      <c r="F34" s="4"/>
      <c r="G34" s="4"/>
      <c r="H34" s="4"/>
      <c r="I34" s="4"/>
      <c r="J34" s="3"/>
      <c r="K34" s="3"/>
    </row>
    <row r="35" spans="1:11" ht="18" customHeight="1" x14ac:dyDescent="0.2">
      <c r="A35" s="42" t="s">
        <v>13</v>
      </c>
      <c r="B35" s="156"/>
      <c r="C35" s="156"/>
      <c r="D35" s="156"/>
      <c r="E35" s="156"/>
      <c r="F35" s="4"/>
      <c r="G35" s="4"/>
      <c r="H35" s="4"/>
      <c r="I35" s="4"/>
      <c r="J35" s="3"/>
      <c r="K35" s="3"/>
    </row>
    <row r="36" spans="1:11" ht="18" customHeight="1" x14ac:dyDescent="0.2">
      <c r="A36" s="50"/>
      <c r="B36" s="4"/>
      <c r="C36" s="4"/>
      <c r="D36" s="4"/>
      <c r="E36" s="4"/>
      <c r="F36" s="4"/>
      <c r="G36" s="4"/>
      <c r="H36" s="4"/>
      <c r="I36" s="4"/>
      <c r="J36" s="3"/>
      <c r="K36" s="3"/>
    </row>
    <row r="37" spans="1:11" ht="18" customHeight="1" x14ac:dyDescent="0.2">
      <c r="A37" s="56"/>
      <c r="B37" s="4"/>
      <c r="C37" s="4"/>
      <c r="D37" s="4"/>
      <c r="E37" s="4"/>
      <c r="F37" s="4"/>
      <c r="G37" s="4"/>
      <c r="H37" s="4"/>
      <c r="I37" s="4"/>
      <c r="J37" s="3"/>
      <c r="K37" s="3"/>
    </row>
    <row r="38" spans="1:11" ht="18" customHeight="1" x14ac:dyDescent="0.2">
      <c r="A38" s="12"/>
      <c r="B38" s="4"/>
      <c r="C38" s="4"/>
      <c r="D38" s="4"/>
      <c r="E38" s="4"/>
      <c r="F38" s="4"/>
      <c r="G38" s="4"/>
      <c r="H38" s="4"/>
      <c r="I38" s="4"/>
      <c r="J38" s="3"/>
      <c r="K38" s="3"/>
    </row>
    <row r="39" spans="1:11" ht="18" customHeight="1" x14ac:dyDescent="0.2">
      <c r="A39" s="12"/>
      <c r="B39" s="4"/>
      <c r="C39" s="4"/>
      <c r="D39" s="4"/>
      <c r="E39" s="4"/>
      <c r="F39" s="4"/>
      <c r="G39" s="4"/>
      <c r="H39" s="4"/>
      <c r="I39" s="4"/>
      <c r="J39" s="3"/>
      <c r="K39" s="3"/>
    </row>
    <row r="40" spans="1:11" ht="18" customHeight="1" x14ac:dyDescent="0.2">
      <c r="A40" s="4"/>
      <c r="B40" s="4"/>
      <c r="C40" s="4"/>
      <c r="D40" s="4"/>
      <c r="E40" s="4"/>
      <c r="F40" s="4"/>
      <c r="G40" s="4"/>
      <c r="H40" s="4"/>
      <c r="I40" s="4"/>
      <c r="J40" s="3"/>
      <c r="K40" s="3"/>
    </row>
    <row r="41" spans="1:11" ht="18" customHeight="1" x14ac:dyDescent="0.2">
      <c r="A41" s="50" t="s">
        <v>60</v>
      </c>
      <c r="B41" s="50"/>
      <c r="C41" s="4"/>
      <c r="D41" s="4"/>
      <c r="E41" s="4"/>
      <c r="F41" s="4"/>
      <c r="G41" s="4"/>
      <c r="H41" s="4"/>
      <c r="I41" s="4"/>
      <c r="J41" s="3"/>
      <c r="K41" s="3"/>
    </row>
    <row r="42" spans="1:11" ht="18" customHeight="1" x14ac:dyDescent="0.2">
      <c r="A42" s="50" t="s">
        <v>61</v>
      </c>
      <c r="B42" s="50"/>
      <c r="C42" s="4"/>
      <c r="D42" s="4"/>
      <c r="E42" s="4"/>
      <c r="F42" s="4"/>
      <c r="G42" s="4"/>
      <c r="H42" s="4"/>
      <c r="I42" s="4"/>
      <c r="J42" s="3"/>
      <c r="K42" s="3"/>
    </row>
    <row r="43" spans="1:11" ht="18" customHeight="1" x14ac:dyDescent="0.2">
      <c r="B43" s="50"/>
      <c r="C43" s="4"/>
      <c r="D43" s="4"/>
      <c r="E43" s="4"/>
      <c r="F43" s="4"/>
      <c r="G43" s="4"/>
      <c r="H43" s="4"/>
      <c r="I43" s="4"/>
      <c r="J43" s="3"/>
      <c r="K43" s="3"/>
    </row>
    <row r="44" spans="1:11" ht="18" customHeight="1" x14ac:dyDescent="0.2">
      <c r="A44" s="42"/>
      <c r="B44" s="52" t="s">
        <v>51</v>
      </c>
      <c r="C44" s="52" t="s">
        <v>52</v>
      </c>
      <c r="D44" s="52" t="s">
        <v>53</v>
      </c>
      <c r="E44" s="4"/>
      <c r="F44" s="4"/>
      <c r="G44" s="4"/>
      <c r="H44" s="4"/>
      <c r="I44" s="4"/>
      <c r="J44" s="3"/>
      <c r="K44" s="3"/>
    </row>
    <row r="45" spans="1:11" ht="18" customHeight="1" x14ac:dyDescent="0.2">
      <c r="A45" s="42" t="s">
        <v>62</v>
      </c>
      <c r="B45" s="156"/>
      <c r="C45" s="156"/>
      <c r="D45" s="156"/>
      <c r="E45" s="4"/>
      <c r="F45" s="4"/>
      <c r="G45" s="4"/>
      <c r="H45" s="4"/>
      <c r="I45" s="4"/>
      <c r="J45" s="3"/>
      <c r="K45" s="3"/>
    </row>
    <row r="46" spans="1:11" ht="18" customHeight="1" x14ac:dyDescent="0.2">
      <c r="A46" s="42" t="s">
        <v>27</v>
      </c>
      <c r="B46" s="57"/>
      <c r="C46" s="57"/>
      <c r="D46" s="57"/>
      <c r="E46" s="4"/>
      <c r="F46" s="4"/>
      <c r="G46" s="4"/>
      <c r="H46" s="4"/>
      <c r="I46" s="4"/>
      <c r="J46" s="3"/>
      <c r="K46" s="3"/>
    </row>
    <row r="47" spans="1:11" ht="18" customHeight="1" x14ac:dyDescent="0.2">
      <c r="A47" s="4"/>
      <c r="B47" s="58"/>
      <c r="C47" s="58"/>
      <c r="D47" s="58"/>
      <c r="E47" s="4"/>
      <c r="F47" s="4"/>
      <c r="G47" s="4"/>
      <c r="H47" s="4"/>
      <c r="I47" s="4"/>
      <c r="J47" s="3"/>
      <c r="K47" s="3"/>
    </row>
    <row r="48" spans="1:11" ht="18" customHeight="1" x14ac:dyDescent="0.2">
      <c r="A48" s="20"/>
      <c r="B48" s="50"/>
      <c r="C48" s="4"/>
      <c r="D48" s="4"/>
      <c r="E48" s="4"/>
      <c r="F48" s="4"/>
      <c r="G48" s="4"/>
      <c r="H48" s="4"/>
      <c r="I48" s="4"/>
      <c r="J48" s="3"/>
      <c r="K48" s="3"/>
    </row>
    <row r="49" spans="1:11" ht="18" customHeight="1" x14ac:dyDescent="0.2">
      <c r="A49" s="20"/>
      <c r="B49" s="50"/>
      <c r="C49" s="4"/>
      <c r="D49" s="4"/>
      <c r="E49" s="4"/>
      <c r="F49" s="4"/>
      <c r="G49" s="4"/>
      <c r="H49" s="4"/>
      <c r="I49" s="4"/>
      <c r="J49" s="3"/>
      <c r="K49" s="3"/>
    </row>
    <row r="50" spans="1:11" ht="18" customHeight="1" x14ac:dyDescent="0.2">
      <c r="A50" s="50" t="s">
        <v>63</v>
      </c>
      <c r="B50" s="4"/>
      <c r="C50" s="4"/>
      <c r="D50" s="4"/>
      <c r="E50" s="4"/>
      <c r="F50" s="4"/>
      <c r="G50" s="4"/>
      <c r="H50" s="3"/>
      <c r="I50" s="3"/>
      <c r="J50" s="3"/>
      <c r="K50" s="3"/>
    </row>
    <row r="51" spans="1:11" ht="18" customHeight="1" x14ac:dyDescent="0.25">
      <c r="A51" s="45" t="s">
        <v>167</v>
      </c>
    </row>
    <row r="52" spans="1:11" ht="18" customHeight="1" x14ac:dyDescent="0.25">
      <c r="A52" s="11"/>
    </row>
    <row r="53" spans="1:11" ht="18" customHeight="1" x14ac:dyDescent="0.25">
      <c r="A53" s="11"/>
    </row>
    <row r="54" spans="1:11" ht="18" customHeight="1" x14ac:dyDescent="0.25">
      <c r="A54" s="40" t="s">
        <v>64</v>
      </c>
      <c r="B54" s="41">
        <v>0.02</v>
      </c>
    </row>
    <row r="55" spans="1:11" ht="18" customHeight="1" x14ac:dyDescent="0.25">
      <c r="A55" s="5"/>
      <c r="B55" s="47"/>
    </row>
    <row r="56" spans="1:11" ht="18" customHeight="1" x14ac:dyDescent="0.25">
      <c r="A56" s="40"/>
      <c r="B56" s="52" t="s">
        <v>51</v>
      </c>
      <c r="C56" s="59" t="s">
        <v>52</v>
      </c>
      <c r="D56" s="59" t="s">
        <v>53</v>
      </c>
    </row>
    <row r="57" spans="1:11" ht="18" customHeight="1" x14ac:dyDescent="0.25">
      <c r="A57" s="42" t="s">
        <v>166</v>
      </c>
      <c r="B57" s="155"/>
      <c r="C57" s="155"/>
      <c r="D57" s="155"/>
    </row>
    <row r="58" spans="1:11" ht="18" customHeight="1" x14ac:dyDescent="0.25">
      <c r="A58" s="51"/>
    </row>
    <row r="59" spans="1:11" ht="18" customHeight="1" x14ac:dyDescent="0.25">
      <c r="A59" s="45" t="s">
        <v>163</v>
      </c>
    </row>
    <row r="60" spans="1:11" ht="18" customHeight="1" x14ac:dyDescent="0.25">
      <c r="A60" s="45" t="s">
        <v>164</v>
      </c>
    </row>
    <row r="61" spans="1:11" ht="18" customHeight="1" x14ac:dyDescent="0.25">
      <c r="A61" s="45" t="s">
        <v>165</v>
      </c>
    </row>
    <row r="62" spans="1:11" ht="18" customHeight="1" x14ac:dyDescent="0.25">
      <c r="A62" s="45" t="s">
        <v>168</v>
      </c>
    </row>
    <row r="63" spans="1:11" ht="18" customHeight="1" x14ac:dyDescent="0.25">
      <c r="A63" s="45" t="s">
        <v>169</v>
      </c>
    </row>
    <row r="64" spans="1:11" ht="18" customHeight="1" x14ac:dyDescent="0.25">
      <c r="A64" s="45" t="s">
        <v>162</v>
      </c>
    </row>
    <row r="66" spans="1:4" ht="18" customHeight="1" x14ac:dyDescent="0.25">
      <c r="A66" s="55"/>
      <c r="B66" s="52" t="s">
        <v>51</v>
      </c>
      <c r="C66" s="52" t="s">
        <v>52</v>
      </c>
      <c r="D66" s="52" t="s">
        <v>53</v>
      </c>
    </row>
    <row r="67" spans="1:4" ht="18" customHeight="1" x14ac:dyDescent="0.25">
      <c r="A67" s="42" t="str">
        <f>A46</f>
        <v>Beta</v>
      </c>
      <c r="B67" s="57"/>
      <c r="C67" s="57"/>
      <c r="D67" s="57"/>
    </row>
    <row r="68" spans="1:4" ht="18" customHeight="1" x14ac:dyDescent="0.25">
      <c r="A68" s="42" t="s">
        <v>170</v>
      </c>
      <c r="B68" s="157"/>
      <c r="C68" s="157"/>
      <c r="D68" s="157"/>
    </row>
    <row r="69" spans="1:4" ht="18" customHeight="1" x14ac:dyDescent="0.25">
      <c r="A69" s="42" t="s">
        <v>166</v>
      </c>
      <c r="B69" s="157"/>
      <c r="C69" s="157"/>
      <c r="D69" s="157"/>
    </row>
    <row r="70" spans="1:4" ht="18" customHeight="1" x14ac:dyDescent="0.25">
      <c r="A70" s="4"/>
      <c r="B70" s="60"/>
      <c r="C70" s="60"/>
      <c r="D70" s="60"/>
    </row>
    <row r="71" spans="1:4" ht="18" customHeight="1" x14ac:dyDescent="0.25">
      <c r="A71" s="61"/>
    </row>
    <row r="72" spans="1:4" ht="18" customHeight="1" x14ac:dyDescent="0.25">
      <c r="A72" s="61"/>
    </row>
    <row r="73" spans="1:4" ht="18" customHeight="1" x14ac:dyDescent="0.25">
      <c r="A73" s="61"/>
    </row>
    <row r="74" spans="1:4" ht="18" customHeight="1" x14ac:dyDescent="0.25">
      <c r="A74" s="61"/>
    </row>
    <row r="75" spans="1:4" ht="18" customHeight="1" x14ac:dyDescent="0.25">
      <c r="A75" s="61"/>
    </row>
    <row r="76" spans="1:4" ht="18" customHeight="1" x14ac:dyDescent="0.25">
      <c r="A76" s="61"/>
    </row>
    <row r="77" spans="1:4" ht="18" customHeight="1" x14ac:dyDescent="0.25">
      <c r="A77" s="61"/>
    </row>
  </sheetData>
  <hyperlinks>
    <hyperlink ref="B1" location="Forside!A1" display="Forside" xr:uid="{00000000-0004-0000-10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1"/>
  <sheetViews>
    <sheetView workbookViewId="0"/>
  </sheetViews>
  <sheetFormatPr baseColWidth="10" defaultColWidth="15.83203125" defaultRowHeight="18" customHeight="1" x14ac:dyDescent="0.2"/>
  <cols>
    <col min="1" max="1" width="30.1640625" style="62" customWidth="1"/>
    <col min="2" max="16384" width="15.83203125" style="62"/>
  </cols>
  <sheetData>
    <row r="1" spans="1:10" ht="18" customHeight="1" x14ac:dyDescent="0.2">
      <c r="A1" s="62" t="s">
        <v>401</v>
      </c>
      <c r="B1" s="2" t="s">
        <v>1</v>
      </c>
    </row>
    <row r="2" spans="1:10" ht="18" customHeight="1" x14ac:dyDescent="0.2">
      <c r="A2" s="63"/>
      <c r="C2" s="64"/>
    </row>
    <row r="3" spans="1:10" ht="18" customHeight="1" x14ac:dyDescent="0.2">
      <c r="A3" s="65" t="s">
        <v>65</v>
      </c>
      <c r="B3" s="66"/>
      <c r="C3" s="67"/>
      <c r="D3" s="66"/>
      <c r="E3" s="66"/>
      <c r="F3" s="66"/>
      <c r="G3" s="68"/>
    </row>
    <row r="4" spans="1:10" ht="18" customHeight="1" x14ac:dyDescent="0.2">
      <c r="A4" s="69" t="s">
        <v>66</v>
      </c>
      <c r="B4" s="70"/>
      <c r="C4" s="71"/>
      <c r="D4" s="70"/>
      <c r="E4" s="72"/>
      <c r="F4" s="70"/>
      <c r="G4" s="72"/>
    </row>
    <row r="5" spans="1:10" ht="18" customHeight="1" x14ac:dyDescent="0.2">
      <c r="A5" s="73" t="s">
        <v>67</v>
      </c>
      <c r="B5" s="74"/>
      <c r="C5" s="75"/>
      <c r="D5" s="74"/>
      <c r="E5" s="76"/>
      <c r="F5" s="74"/>
      <c r="G5" s="76"/>
    </row>
    <row r="6" spans="1:10" ht="18" customHeight="1" x14ac:dyDescent="0.2">
      <c r="A6" s="63"/>
      <c r="C6" s="64"/>
    </row>
    <row r="7" spans="1:10" ht="18" customHeight="1" x14ac:dyDescent="0.2">
      <c r="A7" s="77" t="s">
        <v>68</v>
      </c>
      <c r="B7" s="70"/>
      <c r="C7" s="78"/>
      <c r="D7" s="70"/>
      <c r="E7" s="70"/>
      <c r="F7" s="70"/>
      <c r="G7" s="70"/>
      <c r="H7" s="70"/>
      <c r="I7" s="70"/>
      <c r="J7" s="70"/>
    </row>
    <row r="8" spans="1:10" ht="18" customHeight="1" x14ac:dyDescent="0.2">
      <c r="A8" s="77" t="s">
        <v>69</v>
      </c>
      <c r="B8" s="70"/>
      <c r="C8" s="78"/>
      <c r="D8" s="70"/>
      <c r="E8" s="70"/>
      <c r="F8" s="70"/>
      <c r="G8" s="70"/>
      <c r="H8" s="70"/>
      <c r="I8" s="70"/>
      <c r="J8" s="70"/>
    </row>
    <row r="9" spans="1:10" ht="18" customHeight="1" x14ac:dyDescent="0.2">
      <c r="A9" s="70"/>
      <c r="B9" s="70"/>
      <c r="C9" s="78"/>
      <c r="D9" s="70"/>
      <c r="E9" s="70"/>
      <c r="F9" s="70"/>
      <c r="G9" s="70"/>
      <c r="H9" s="70"/>
      <c r="I9" s="70"/>
      <c r="J9" s="70"/>
    </row>
    <row r="10" spans="1:10" ht="18" customHeight="1" x14ac:dyDescent="0.2">
      <c r="A10" s="79" t="s">
        <v>70</v>
      </c>
      <c r="B10" s="80">
        <v>1000</v>
      </c>
      <c r="C10" s="78"/>
      <c r="D10" s="70"/>
      <c r="E10" s="70"/>
      <c r="F10" s="70"/>
      <c r="G10" s="70"/>
      <c r="H10" s="70"/>
      <c r="I10" s="70"/>
      <c r="J10" s="70"/>
    </row>
    <row r="11" spans="1:10" ht="18" customHeight="1" x14ac:dyDescent="0.2">
      <c r="A11" s="79" t="s">
        <v>71</v>
      </c>
      <c r="B11" s="81">
        <v>0.11</v>
      </c>
      <c r="C11" s="78"/>
      <c r="D11" s="70"/>
      <c r="E11" s="70"/>
      <c r="F11" s="70"/>
      <c r="G11" s="70"/>
      <c r="H11" s="70"/>
      <c r="I11" s="70"/>
      <c r="J11" s="70"/>
    </row>
    <row r="12" spans="1:10" ht="18" customHeight="1" x14ac:dyDescent="0.2">
      <c r="A12" s="70"/>
      <c r="B12" s="82"/>
      <c r="C12" s="78"/>
      <c r="D12" s="70"/>
      <c r="E12" s="70"/>
      <c r="F12" s="70"/>
      <c r="G12" s="70"/>
      <c r="H12" s="70"/>
      <c r="I12" s="70"/>
      <c r="J12" s="70"/>
    </row>
    <row r="13" spans="1:10" ht="18" customHeight="1" x14ac:dyDescent="0.2">
      <c r="A13" s="79" t="s">
        <v>72</v>
      </c>
      <c r="B13" s="83"/>
      <c r="C13" s="78"/>
      <c r="D13" s="70"/>
      <c r="E13" s="70"/>
      <c r="F13" s="70"/>
      <c r="G13" s="70"/>
      <c r="H13" s="70"/>
      <c r="I13" s="70"/>
      <c r="J13" s="70"/>
    </row>
    <row r="14" spans="1:10" ht="18" customHeight="1" x14ac:dyDescent="0.2">
      <c r="A14" s="70"/>
      <c r="B14" s="70"/>
      <c r="C14" s="78"/>
      <c r="D14" s="70"/>
      <c r="E14" s="70"/>
      <c r="F14" s="70"/>
      <c r="G14" s="70"/>
      <c r="H14" s="70"/>
      <c r="I14" s="70"/>
      <c r="J14" s="70"/>
    </row>
    <row r="15" spans="1:10" ht="18" customHeight="1" x14ac:dyDescent="0.2">
      <c r="A15" s="77" t="s">
        <v>73</v>
      </c>
      <c r="B15" s="70"/>
      <c r="C15" s="78"/>
      <c r="D15" s="70"/>
      <c r="E15" s="70"/>
      <c r="F15" s="70"/>
      <c r="G15" s="70"/>
      <c r="H15" s="70"/>
      <c r="I15" s="70"/>
      <c r="J15" s="70"/>
    </row>
    <row r="16" spans="1:10" ht="18" customHeight="1" x14ac:dyDescent="0.2">
      <c r="A16" s="77" t="s">
        <v>424</v>
      </c>
      <c r="B16" s="70"/>
      <c r="C16" s="78"/>
      <c r="D16" s="70"/>
      <c r="E16" s="70"/>
      <c r="F16" s="70"/>
      <c r="G16" s="70"/>
      <c r="H16" s="70"/>
      <c r="I16" s="70"/>
      <c r="J16" s="70"/>
    </row>
    <row r="17" spans="1:10" ht="18" customHeight="1" x14ac:dyDescent="0.2">
      <c r="A17" s="70"/>
      <c r="B17" s="84"/>
      <c r="C17" s="70"/>
      <c r="D17" s="70"/>
      <c r="E17" s="70"/>
      <c r="F17" s="70"/>
      <c r="G17" s="70"/>
      <c r="H17" s="70"/>
      <c r="I17" s="70"/>
      <c r="J17" s="70"/>
    </row>
    <row r="18" spans="1:10" ht="18" customHeight="1" x14ac:dyDescent="0.2">
      <c r="A18" s="70"/>
      <c r="B18" s="84"/>
      <c r="C18" s="70"/>
      <c r="D18" s="70"/>
      <c r="E18" s="70"/>
      <c r="F18" s="70"/>
      <c r="G18" s="70"/>
      <c r="H18" s="70"/>
      <c r="I18" s="70"/>
      <c r="J18" s="70"/>
    </row>
    <row r="19" spans="1:10" ht="18" customHeight="1" x14ac:dyDescent="0.2">
      <c r="A19" s="85" t="s">
        <v>50</v>
      </c>
      <c r="B19" s="86" t="s">
        <v>74</v>
      </c>
      <c r="C19" s="85" t="s">
        <v>75</v>
      </c>
      <c r="D19" s="70"/>
      <c r="E19" s="70"/>
      <c r="F19" s="70"/>
      <c r="G19" s="70"/>
      <c r="H19" s="70"/>
      <c r="I19" s="70"/>
      <c r="J19" s="70"/>
    </row>
    <row r="20" spans="1:10" ht="18" customHeight="1" x14ac:dyDescent="0.2">
      <c r="A20" s="87">
        <v>1</v>
      </c>
      <c r="B20" s="80">
        <v>1000</v>
      </c>
      <c r="C20" s="88" t="s">
        <v>76</v>
      </c>
      <c r="D20" s="70"/>
      <c r="E20" s="70"/>
      <c r="F20" s="70"/>
      <c r="G20" s="70"/>
      <c r="H20" s="70"/>
      <c r="I20" s="70"/>
      <c r="J20" s="70"/>
    </row>
    <row r="21" spans="1:10" ht="18" customHeight="1" x14ac:dyDescent="0.2">
      <c r="A21" s="87">
        <v>2</v>
      </c>
      <c r="B21" s="80">
        <v>1100</v>
      </c>
      <c r="C21" s="89"/>
      <c r="D21" s="70"/>
      <c r="E21" s="70"/>
      <c r="F21" s="70"/>
      <c r="G21" s="70"/>
      <c r="H21" s="70"/>
      <c r="I21" s="70"/>
      <c r="J21" s="70"/>
    </row>
    <row r="22" spans="1:10" ht="18" customHeight="1" x14ac:dyDescent="0.2">
      <c r="A22" s="87">
        <v>3</v>
      </c>
      <c r="B22" s="80">
        <v>1210</v>
      </c>
      <c r="C22" s="89"/>
      <c r="D22" s="70"/>
      <c r="E22" s="70"/>
      <c r="F22" s="70"/>
      <c r="G22" s="70"/>
      <c r="H22" s="70"/>
      <c r="I22" s="70"/>
      <c r="J22" s="70"/>
    </row>
    <row r="23" spans="1:10" ht="18" customHeight="1" x14ac:dyDescent="0.2">
      <c r="A23" s="87">
        <v>4</v>
      </c>
      <c r="B23" s="80">
        <v>1331</v>
      </c>
      <c r="C23" s="89"/>
      <c r="D23" s="70"/>
      <c r="E23" s="70"/>
      <c r="F23" s="70"/>
      <c r="G23" s="70"/>
      <c r="H23" s="70"/>
      <c r="I23" s="70"/>
      <c r="J23" s="70"/>
    </row>
    <row r="24" spans="1:10" ht="18" customHeight="1" x14ac:dyDescent="0.2">
      <c r="A24" s="87" t="s">
        <v>423</v>
      </c>
      <c r="B24" s="80" t="s">
        <v>423</v>
      </c>
      <c r="C24" s="79"/>
      <c r="D24" s="70"/>
      <c r="E24" s="70"/>
      <c r="F24" s="70"/>
      <c r="G24" s="70"/>
      <c r="H24" s="70"/>
      <c r="I24" s="70"/>
      <c r="J24" s="70"/>
    </row>
    <row r="25" spans="1:10" ht="18" customHeight="1" x14ac:dyDescent="0.2">
      <c r="A25" s="70"/>
      <c r="B25" s="70"/>
      <c r="C25" s="70"/>
      <c r="D25" s="70"/>
      <c r="E25" s="70"/>
      <c r="F25" s="70"/>
      <c r="G25" s="90"/>
      <c r="H25" s="70"/>
      <c r="I25" s="70"/>
      <c r="J25" s="70"/>
    </row>
    <row r="26" spans="1:10" ht="18" customHeight="1" x14ac:dyDescent="0.2">
      <c r="A26" s="91" t="s">
        <v>173</v>
      </c>
      <c r="B26" s="80">
        <v>1000</v>
      </c>
      <c r="C26" s="90"/>
      <c r="D26" s="90"/>
      <c r="E26" s="90"/>
      <c r="F26" s="90"/>
      <c r="G26" s="90"/>
      <c r="H26" s="90"/>
      <c r="I26" s="70"/>
      <c r="J26" s="70"/>
    </row>
    <row r="27" spans="1:10" ht="18" customHeight="1" x14ac:dyDescent="0.2">
      <c r="A27" s="91" t="s">
        <v>71</v>
      </c>
      <c r="B27" s="29">
        <v>0.11</v>
      </c>
      <c r="C27" s="90"/>
      <c r="D27" s="90"/>
      <c r="E27" s="84"/>
      <c r="F27" s="70"/>
      <c r="G27" s="84"/>
      <c r="H27" s="92"/>
      <c r="I27" s="70"/>
      <c r="J27" s="70"/>
    </row>
    <row r="28" spans="1:10" ht="18" customHeight="1" x14ac:dyDescent="0.2">
      <c r="A28" s="91" t="s">
        <v>77</v>
      </c>
      <c r="B28" s="31"/>
      <c r="D28" s="84"/>
      <c r="E28" s="84"/>
      <c r="F28" s="84"/>
      <c r="G28" s="84"/>
      <c r="H28" s="92"/>
      <c r="I28" s="70"/>
      <c r="J28" s="70"/>
    </row>
    <row r="29" spans="1:10" ht="18" customHeight="1" x14ac:dyDescent="0.2">
      <c r="A29" s="70"/>
      <c r="B29" s="84"/>
      <c r="C29" s="84"/>
      <c r="D29" s="84"/>
      <c r="E29" s="84"/>
      <c r="F29" s="84"/>
      <c r="G29" s="84"/>
      <c r="H29" s="92"/>
      <c r="I29" s="70"/>
      <c r="J29" s="70"/>
    </row>
    <row r="30" spans="1:10" ht="18" customHeight="1" x14ac:dyDescent="0.2">
      <c r="A30" s="93" t="s">
        <v>72</v>
      </c>
      <c r="B30" s="94"/>
      <c r="C30" s="95"/>
      <c r="D30" s="84"/>
      <c r="E30" s="84"/>
      <c r="F30" s="84"/>
      <c r="G30" s="84"/>
      <c r="H30" s="92"/>
      <c r="I30" s="70"/>
      <c r="J30" s="70"/>
    </row>
    <row r="31" spans="1:10" ht="18" customHeight="1" x14ac:dyDescent="0.2">
      <c r="A31" s="70"/>
      <c r="B31" s="84"/>
      <c r="C31" s="84"/>
      <c r="D31" s="84"/>
      <c r="E31" s="84"/>
      <c r="F31" s="84"/>
      <c r="G31" s="84"/>
      <c r="H31" s="92"/>
      <c r="I31" s="70"/>
      <c r="J31" s="70"/>
    </row>
  </sheetData>
  <hyperlinks>
    <hyperlink ref="B1" location="Forside!A1" display="Forside" xr:uid="{00000000-0004-0000-1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5"/>
  <sheetViews>
    <sheetView workbookViewId="0"/>
  </sheetViews>
  <sheetFormatPr baseColWidth="10" defaultColWidth="21.6640625" defaultRowHeight="18" customHeight="1" x14ac:dyDescent="0.2"/>
  <cols>
    <col min="1" max="1" width="45.83203125" style="62" customWidth="1"/>
    <col min="2" max="3" width="21.6640625" style="62"/>
    <col min="4" max="4" width="21.33203125" style="62" customWidth="1"/>
    <col min="5" max="16384" width="21.6640625" style="62"/>
  </cols>
  <sheetData>
    <row r="1" spans="1:8" ht="18" customHeight="1" x14ac:dyDescent="0.2">
      <c r="A1" s="62" t="s">
        <v>429</v>
      </c>
      <c r="B1" s="2" t="s">
        <v>1</v>
      </c>
    </row>
    <row r="2" spans="1:8" ht="18" customHeight="1" x14ac:dyDescent="0.2">
      <c r="A2" s="63"/>
    </row>
    <row r="3" spans="1:8" ht="18" customHeight="1" x14ac:dyDescent="0.2">
      <c r="A3" s="65" t="s">
        <v>78</v>
      </c>
      <c r="B3" s="66"/>
      <c r="C3" s="66"/>
      <c r="D3" s="68"/>
    </row>
    <row r="4" spans="1:8" ht="18" customHeight="1" x14ac:dyDescent="0.2">
      <c r="A4" s="69" t="s">
        <v>79</v>
      </c>
      <c r="B4" s="70"/>
      <c r="C4" s="70"/>
      <c r="D4" s="72"/>
      <c r="E4" s="70"/>
      <c r="F4" s="70"/>
      <c r="G4" s="70"/>
      <c r="H4" s="70"/>
    </row>
    <row r="5" spans="1:8" ht="18" customHeight="1" x14ac:dyDescent="0.2">
      <c r="A5" s="73" t="s">
        <v>80</v>
      </c>
      <c r="B5" s="74"/>
      <c r="C5" s="74"/>
      <c r="D5" s="76"/>
      <c r="E5" s="70"/>
      <c r="F5" s="70"/>
      <c r="G5" s="70"/>
      <c r="H5" s="70"/>
    </row>
    <row r="6" spans="1:8" ht="18" customHeight="1" x14ac:dyDescent="0.2">
      <c r="A6" s="70"/>
      <c r="B6" s="70"/>
      <c r="C6" s="70"/>
      <c r="D6" s="70"/>
      <c r="E6" s="70"/>
      <c r="F6" s="70"/>
      <c r="G6" s="70"/>
      <c r="H6" s="70"/>
    </row>
    <row r="7" spans="1:8" ht="18" customHeight="1" x14ac:dyDescent="0.2">
      <c r="A7" s="77" t="s">
        <v>171</v>
      </c>
      <c r="B7" s="70"/>
      <c r="C7" s="70"/>
      <c r="D7" s="70"/>
      <c r="E7" s="70"/>
      <c r="F7" s="70"/>
      <c r="G7" s="70"/>
      <c r="H7" s="70"/>
    </row>
    <row r="8" spans="1:8" ht="18" customHeight="1" x14ac:dyDescent="0.2">
      <c r="A8" s="77" t="s">
        <v>81</v>
      </c>
      <c r="B8" s="70"/>
      <c r="C8" s="70"/>
      <c r="D8" s="70"/>
      <c r="E8" s="70"/>
      <c r="F8" s="70"/>
      <c r="G8" s="70"/>
      <c r="H8" s="70"/>
    </row>
    <row r="9" spans="1:8" ht="18" customHeight="1" x14ac:dyDescent="0.2">
      <c r="A9" s="77"/>
      <c r="B9" s="70"/>
      <c r="C9" s="70"/>
      <c r="D9" s="70"/>
      <c r="E9" s="70"/>
      <c r="F9" s="70"/>
      <c r="G9" s="70"/>
      <c r="H9" s="70"/>
    </row>
    <row r="10" spans="1:8" ht="18" customHeight="1" x14ac:dyDescent="0.2">
      <c r="A10" s="85" t="s">
        <v>50</v>
      </c>
      <c r="B10" s="85" t="s">
        <v>74</v>
      </c>
      <c r="C10" s="70"/>
      <c r="D10" s="70"/>
      <c r="E10" s="70"/>
      <c r="F10" s="70"/>
      <c r="G10" s="70"/>
      <c r="H10" s="70"/>
    </row>
    <row r="11" spans="1:8" ht="18" customHeight="1" x14ac:dyDescent="0.2">
      <c r="A11" s="87">
        <v>1</v>
      </c>
      <c r="B11" s="87">
        <v>40</v>
      </c>
      <c r="C11" s="70"/>
      <c r="D11" s="159"/>
      <c r="E11" s="70"/>
      <c r="F11" s="70"/>
      <c r="G11" s="70"/>
      <c r="H11" s="70"/>
    </row>
    <row r="12" spans="1:8" ht="18" customHeight="1" x14ac:dyDescent="0.2">
      <c r="A12" s="87">
        <v>2</v>
      </c>
      <c r="B12" s="87">
        <v>40</v>
      </c>
      <c r="C12" s="70"/>
      <c r="D12" s="70"/>
      <c r="E12" s="70"/>
      <c r="F12" s="70"/>
      <c r="G12" s="70"/>
      <c r="H12" s="70"/>
    </row>
    <row r="13" spans="1:8" ht="18" customHeight="1" x14ac:dyDescent="0.2">
      <c r="A13" s="87">
        <v>3</v>
      </c>
      <c r="B13" s="80">
        <v>40</v>
      </c>
      <c r="C13" s="70"/>
      <c r="D13" s="70"/>
      <c r="E13" s="70"/>
      <c r="F13" s="70"/>
      <c r="G13" s="70"/>
      <c r="H13" s="70"/>
    </row>
    <row r="14" spans="1:8" ht="18" customHeight="1" x14ac:dyDescent="0.2">
      <c r="A14" s="87">
        <v>4</v>
      </c>
      <c r="B14" s="87">
        <v>40</v>
      </c>
      <c r="C14" s="70"/>
      <c r="D14" s="70"/>
      <c r="E14" s="70"/>
      <c r="F14" s="70"/>
      <c r="G14" s="70"/>
      <c r="H14" s="70"/>
    </row>
    <row r="15" spans="1:8" ht="18" customHeight="1" x14ac:dyDescent="0.2">
      <c r="A15" s="87">
        <v>5</v>
      </c>
      <c r="B15" s="87">
        <v>40</v>
      </c>
      <c r="C15" s="70"/>
      <c r="D15" s="70"/>
      <c r="E15" s="90"/>
      <c r="F15" s="70"/>
      <c r="G15" s="70"/>
      <c r="H15" s="70"/>
    </row>
    <row r="16" spans="1:8" ht="18" customHeight="1" x14ac:dyDescent="0.2">
      <c r="A16" s="87">
        <v>6</v>
      </c>
      <c r="B16" s="87">
        <v>40</v>
      </c>
      <c r="C16" s="90"/>
      <c r="D16" s="90"/>
      <c r="E16" s="90"/>
      <c r="F16" s="90"/>
      <c r="G16" s="70"/>
      <c r="H16" s="70"/>
    </row>
    <row r="17" spans="1:8" ht="18" customHeight="1" x14ac:dyDescent="0.2">
      <c r="A17" s="87">
        <v>7</v>
      </c>
      <c r="B17" s="80">
        <v>40</v>
      </c>
      <c r="C17" s="90"/>
      <c r="D17" s="70"/>
      <c r="E17" s="84"/>
      <c r="F17" s="92"/>
      <c r="G17" s="70"/>
      <c r="H17" s="70"/>
    </row>
    <row r="18" spans="1:8" ht="18" customHeight="1" x14ac:dyDescent="0.2">
      <c r="A18" s="87">
        <v>8</v>
      </c>
      <c r="B18" s="80">
        <v>40</v>
      </c>
      <c r="C18" s="84"/>
      <c r="D18" s="84"/>
      <c r="E18" s="84"/>
      <c r="F18" s="92"/>
      <c r="G18" s="70"/>
      <c r="H18" s="70"/>
    </row>
    <row r="19" spans="1:8" ht="18" customHeight="1" x14ac:dyDescent="0.2">
      <c r="A19" s="87">
        <v>9</v>
      </c>
      <c r="B19" s="80">
        <v>40</v>
      </c>
      <c r="C19" s="84"/>
      <c r="D19" s="84"/>
      <c r="E19" s="84"/>
      <c r="F19" s="92"/>
      <c r="G19" s="70"/>
      <c r="H19" s="70"/>
    </row>
    <row r="20" spans="1:8" ht="18" customHeight="1" x14ac:dyDescent="0.2">
      <c r="A20" s="87">
        <v>10</v>
      </c>
      <c r="B20" s="80">
        <v>40</v>
      </c>
      <c r="C20" s="84"/>
      <c r="D20" s="84"/>
      <c r="E20" s="84"/>
      <c r="F20" s="92"/>
      <c r="G20" s="70"/>
      <c r="H20" s="70"/>
    </row>
    <row r="21" spans="1:8" ht="18" customHeight="1" x14ac:dyDescent="0.2">
      <c r="A21" s="87">
        <v>11</v>
      </c>
      <c r="B21" s="80">
        <v>42.800000000000004</v>
      </c>
      <c r="C21" s="84"/>
      <c r="D21" s="84"/>
      <c r="E21" s="84"/>
      <c r="F21" s="92"/>
      <c r="G21" s="70"/>
      <c r="H21" s="70"/>
    </row>
    <row r="22" spans="1:8" ht="18" customHeight="1" x14ac:dyDescent="0.2">
      <c r="A22" s="87">
        <v>12</v>
      </c>
      <c r="B22" s="80">
        <v>45.796000000000006</v>
      </c>
      <c r="C22" s="84"/>
      <c r="D22" s="84"/>
      <c r="E22" s="84"/>
      <c r="F22" s="92"/>
      <c r="G22" s="70"/>
      <c r="H22" s="70"/>
    </row>
    <row r="23" spans="1:8" ht="18" customHeight="1" x14ac:dyDescent="0.2">
      <c r="A23" s="87">
        <v>13</v>
      </c>
      <c r="B23" s="80">
        <v>49.001720000000013</v>
      </c>
      <c r="C23" s="84"/>
      <c r="D23" s="84"/>
      <c r="E23" s="84"/>
      <c r="F23" s="92"/>
      <c r="G23" s="70"/>
      <c r="H23" s="70"/>
    </row>
    <row r="24" spans="1:8" ht="18" customHeight="1" x14ac:dyDescent="0.2">
      <c r="A24" s="87">
        <v>14</v>
      </c>
      <c r="B24" s="80">
        <v>52.43184040000002</v>
      </c>
      <c r="C24" s="84"/>
      <c r="D24" s="84"/>
      <c r="E24" s="84"/>
      <c r="F24" s="92"/>
      <c r="G24" s="70"/>
      <c r="H24" s="70"/>
    </row>
    <row r="25" spans="1:8" ht="18" customHeight="1" x14ac:dyDescent="0.2">
      <c r="A25" s="87">
        <v>15</v>
      </c>
      <c r="B25" s="80">
        <v>56.102069228000026</v>
      </c>
      <c r="C25" s="84"/>
      <c r="D25" s="84"/>
      <c r="E25" s="84"/>
      <c r="F25" s="92"/>
      <c r="G25" s="70"/>
      <c r="H25" s="70"/>
    </row>
    <row r="26" spans="1:8" ht="18" customHeight="1" x14ac:dyDescent="0.2">
      <c r="A26" s="87" t="s">
        <v>82</v>
      </c>
      <c r="B26" s="87" t="s">
        <v>82</v>
      </c>
      <c r="C26" s="70"/>
      <c r="D26" s="84"/>
      <c r="E26" s="70"/>
      <c r="F26" s="70"/>
      <c r="G26" s="70"/>
      <c r="H26" s="70"/>
    </row>
    <row r="27" spans="1:8" ht="18" customHeight="1" x14ac:dyDescent="0.2">
      <c r="A27" s="96"/>
      <c r="B27" s="90"/>
      <c r="C27" s="70"/>
      <c r="D27" s="70"/>
      <c r="E27" s="70"/>
      <c r="F27" s="70"/>
      <c r="G27" s="70"/>
      <c r="H27" s="70"/>
    </row>
    <row r="28" spans="1:8" ht="18" customHeight="1" x14ac:dyDescent="0.2">
      <c r="A28" s="91" t="s">
        <v>173</v>
      </c>
      <c r="B28" s="87">
        <v>40</v>
      </c>
      <c r="C28" s="70"/>
      <c r="D28" s="70"/>
      <c r="E28" s="70"/>
      <c r="F28" s="70"/>
      <c r="G28" s="70"/>
      <c r="H28" s="70"/>
    </row>
    <row r="29" spans="1:8" ht="18" customHeight="1" x14ac:dyDescent="0.2">
      <c r="A29" s="79" t="s">
        <v>71</v>
      </c>
      <c r="B29" s="81">
        <v>0.14000000000000001</v>
      </c>
      <c r="C29" s="70"/>
      <c r="D29" s="70"/>
      <c r="E29" s="70"/>
      <c r="F29" s="70"/>
      <c r="G29" s="70"/>
      <c r="H29" s="70"/>
    </row>
    <row r="30" spans="1:8" ht="18" customHeight="1" x14ac:dyDescent="0.2">
      <c r="A30" s="79" t="s">
        <v>83</v>
      </c>
      <c r="B30" s="158"/>
      <c r="C30" s="70"/>
      <c r="D30" s="70"/>
      <c r="E30" s="70"/>
      <c r="F30" s="70"/>
      <c r="G30" s="70"/>
      <c r="H30" s="70"/>
    </row>
    <row r="31" spans="1:8" ht="18" customHeight="1" x14ac:dyDescent="0.2">
      <c r="A31" s="97"/>
      <c r="B31" s="70"/>
      <c r="C31" s="70"/>
      <c r="D31" s="70"/>
      <c r="E31" s="70"/>
      <c r="F31" s="70"/>
      <c r="G31" s="70"/>
      <c r="H31" s="70"/>
    </row>
    <row r="32" spans="1:8" ht="18" customHeight="1" x14ac:dyDescent="0.2">
      <c r="A32" s="79" t="s">
        <v>425</v>
      </c>
      <c r="B32" s="98"/>
      <c r="C32" s="70"/>
      <c r="D32" s="70"/>
      <c r="E32" s="70"/>
      <c r="F32" s="70"/>
      <c r="G32" s="70"/>
      <c r="H32" s="70"/>
    </row>
    <row r="33" spans="1:8" ht="18" customHeight="1" x14ac:dyDescent="0.2">
      <c r="A33" s="79" t="s">
        <v>426</v>
      </c>
      <c r="B33" s="98"/>
      <c r="C33" s="70"/>
      <c r="D33" s="70"/>
      <c r="E33" s="70"/>
      <c r="F33" s="70"/>
      <c r="G33" s="70"/>
      <c r="H33" s="70"/>
    </row>
    <row r="34" spans="1:8" ht="18" customHeight="1" x14ac:dyDescent="0.2">
      <c r="A34" s="79" t="s">
        <v>427</v>
      </c>
      <c r="B34" s="28"/>
      <c r="C34" s="70"/>
      <c r="D34" s="70"/>
      <c r="E34" s="70"/>
      <c r="F34" s="70"/>
      <c r="G34" s="70"/>
      <c r="H34" s="70"/>
    </row>
    <row r="35" spans="1:8" ht="18" customHeight="1" x14ac:dyDescent="0.2">
      <c r="A35" s="99" t="s">
        <v>84</v>
      </c>
      <c r="B35" s="100"/>
      <c r="C35" s="70"/>
      <c r="D35" s="70"/>
      <c r="E35" s="70"/>
    </row>
  </sheetData>
  <hyperlinks>
    <hyperlink ref="B1" location="Forside!A1" display="Forside" xr:uid="{00000000-0004-0000-12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
  <sheetViews>
    <sheetView tabSelected="1" topLeftCell="A7" workbookViewId="0">
      <selection activeCell="I30" sqref="I30"/>
    </sheetView>
  </sheetViews>
  <sheetFormatPr baseColWidth="10" defaultColWidth="15.83203125" defaultRowHeight="18" customHeight="1" x14ac:dyDescent="0.2"/>
  <cols>
    <col min="1" max="1" width="21.5" style="62" customWidth="1"/>
    <col min="2" max="5" width="15.83203125" style="62"/>
    <col min="6" max="6" width="5.83203125" style="62" customWidth="1"/>
    <col min="7" max="7" width="19.1640625" style="62" customWidth="1"/>
    <col min="8" max="11" width="15.83203125" style="62"/>
    <col min="12" max="12" width="5.83203125" style="62" customWidth="1"/>
    <col min="13" max="13" width="19.5" style="62" customWidth="1"/>
    <col min="14" max="16384" width="15.83203125" style="62"/>
  </cols>
  <sheetData>
    <row r="1" spans="1:17" ht="18" customHeight="1" x14ac:dyDescent="0.2">
      <c r="A1" s="62" t="s">
        <v>362</v>
      </c>
      <c r="B1" s="2" t="s">
        <v>1</v>
      </c>
    </row>
    <row r="2" spans="1:17" ht="18" customHeight="1" x14ac:dyDescent="0.2">
      <c r="A2" s="63"/>
      <c r="C2" s="64"/>
    </row>
    <row r="3" spans="1:17" ht="18" customHeight="1" x14ac:dyDescent="0.2">
      <c r="A3" s="102" t="s">
        <v>293</v>
      </c>
      <c r="B3" s="70"/>
      <c r="C3" s="78"/>
      <c r="D3" s="70"/>
      <c r="E3" s="70"/>
      <c r="F3" s="70"/>
      <c r="G3" s="70"/>
      <c r="H3" s="70"/>
      <c r="I3" s="70"/>
    </row>
    <row r="4" spans="1:17" ht="18" customHeight="1" x14ac:dyDescent="0.2">
      <c r="A4" s="115" t="s">
        <v>524</v>
      </c>
      <c r="B4" s="70"/>
      <c r="C4" s="78"/>
      <c r="D4" s="70"/>
      <c r="E4" s="70"/>
      <c r="F4" s="70"/>
      <c r="G4" s="70"/>
      <c r="H4" s="70"/>
      <c r="I4" s="70"/>
    </row>
    <row r="5" spans="1:17" ht="18" customHeight="1" x14ac:dyDescent="0.2">
      <c r="A5" s="115" t="s">
        <v>525</v>
      </c>
      <c r="B5" s="70"/>
      <c r="C5" s="78"/>
      <c r="D5" s="70"/>
      <c r="E5" s="70"/>
      <c r="F5" s="70"/>
      <c r="G5" s="70"/>
      <c r="H5" s="70"/>
      <c r="I5" s="70"/>
    </row>
    <row r="6" spans="1:17" ht="18" customHeight="1" x14ac:dyDescent="0.2">
      <c r="A6" s="115" t="s">
        <v>526</v>
      </c>
      <c r="B6" s="70"/>
      <c r="C6" s="78"/>
      <c r="D6" s="70"/>
      <c r="E6" s="70"/>
      <c r="F6" s="70"/>
      <c r="G6" s="70"/>
      <c r="H6" s="70"/>
      <c r="I6" s="70"/>
    </row>
    <row r="7" spans="1:17" ht="18" customHeight="1" x14ac:dyDescent="0.2">
      <c r="A7" s="97"/>
      <c r="B7" s="70"/>
      <c r="C7" s="78"/>
      <c r="D7" s="70"/>
      <c r="E7" s="70"/>
      <c r="F7" s="70"/>
      <c r="G7" s="70"/>
      <c r="H7" s="70"/>
      <c r="I7" s="70"/>
    </row>
    <row r="8" spans="1:17" ht="18" customHeight="1" x14ac:dyDescent="0.2">
      <c r="A8" s="77" t="s">
        <v>294</v>
      </c>
      <c r="B8" s="70"/>
      <c r="C8" s="78"/>
      <c r="D8" s="70"/>
      <c r="E8" s="70"/>
      <c r="F8" s="70"/>
      <c r="G8" s="70"/>
      <c r="H8" s="70"/>
      <c r="I8" s="70"/>
    </row>
    <row r="9" spans="1:17" ht="18" customHeight="1" x14ac:dyDescent="0.2">
      <c r="A9" s="386" t="s">
        <v>295</v>
      </c>
      <c r="B9" s="386"/>
      <c r="C9" s="386"/>
      <c r="D9" s="386"/>
      <c r="E9" s="386"/>
      <c r="F9" s="386"/>
      <c r="G9" s="386"/>
      <c r="H9" s="386"/>
      <c r="I9" s="70"/>
    </row>
    <row r="10" spans="1:17" ht="18" customHeight="1" x14ac:dyDescent="0.2">
      <c r="A10" s="386"/>
      <c r="B10" s="386"/>
      <c r="C10" s="386"/>
      <c r="D10" s="386"/>
      <c r="E10" s="386"/>
      <c r="F10" s="386"/>
      <c r="G10" s="386"/>
      <c r="H10" s="386"/>
      <c r="I10" s="70"/>
    </row>
    <row r="11" spans="1:17" ht="18" customHeight="1" x14ac:dyDescent="0.2">
      <c r="A11" s="70"/>
      <c r="B11" s="70"/>
      <c r="C11" s="78"/>
      <c r="D11" s="70"/>
      <c r="E11" s="70"/>
      <c r="F11" s="70"/>
      <c r="G11" s="70"/>
      <c r="H11" s="70"/>
      <c r="I11" s="70"/>
    </row>
    <row r="12" spans="1:17" ht="18" customHeight="1" x14ac:dyDescent="0.2">
      <c r="A12" s="93" t="s">
        <v>296</v>
      </c>
      <c r="B12" s="231" t="s">
        <v>297</v>
      </c>
      <c r="C12" s="78"/>
      <c r="D12" s="70"/>
      <c r="E12" s="70"/>
      <c r="F12" s="70"/>
      <c r="G12" s="93" t="s">
        <v>296</v>
      </c>
      <c r="H12" s="231" t="s">
        <v>298</v>
      </c>
      <c r="I12" s="78"/>
      <c r="J12" s="70"/>
      <c r="K12" s="70"/>
      <c r="M12" s="93" t="s">
        <v>296</v>
      </c>
      <c r="N12" s="231" t="s">
        <v>299</v>
      </c>
      <c r="O12" s="78"/>
      <c r="P12" s="70"/>
      <c r="Q12" s="70"/>
    </row>
    <row r="13" spans="1:17" ht="18" customHeight="1" x14ac:dyDescent="0.2">
      <c r="A13" s="93" t="s">
        <v>300</v>
      </c>
      <c r="B13" s="112">
        <v>1000000</v>
      </c>
      <c r="C13" s="62" t="s">
        <v>301</v>
      </c>
      <c r="F13" s="70"/>
      <c r="G13" s="93" t="s">
        <v>300</v>
      </c>
      <c r="H13" s="112">
        <v>1000000</v>
      </c>
      <c r="I13" s="62" t="s">
        <v>301</v>
      </c>
      <c r="M13" s="93" t="s">
        <v>300</v>
      </c>
      <c r="N13" s="112">
        <v>1000000</v>
      </c>
      <c r="O13" s="62" t="s">
        <v>301</v>
      </c>
    </row>
    <row r="14" spans="1:17" ht="18" customHeight="1" x14ac:dyDescent="0.2">
      <c r="A14" s="93" t="s">
        <v>302</v>
      </c>
      <c r="B14" s="232">
        <v>0.05</v>
      </c>
      <c r="D14" s="233"/>
      <c r="F14" s="70"/>
      <c r="G14" s="93" t="s">
        <v>302</v>
      </c>
      <c r="H14" s="232">
        <v>0.05</v>
      </c>
      <c r="M14" s="93" t="s">
        <v>302</v>
      </c>
      <c r="N14" s="232">
        <v>0.05</v>
      </c>
    </row>
    <row r="15" spans="1:17" ht="18" customHeight="1" x14ac:dyDescent="0.2">
      <c r="A15" s="93" t="s">
        <v>303</v>
      </c>
      <c r="B15" s="79">
        <v>10</v>
      </c>
      <c r="F15" s="70"/>
      <c r="G15" s="93" t="s">
        <v>303</v>
      </c>
      <c r="H15" s="79">
        <v>10</v>
      </c>
      <c r="M15" s="93" t="s">
        <v>303</v>
      </c>
      <c r="N15" s="79">
        <v>10</v>
      </c>
    </row>
    <row r="16" spans="1:17" ht="18" customHeight="1" x14ac:dyDescent="0.2">
      <c r="A16" s="93" t="s">
        <v>304</v>
      </c>
      <c r="B16" s="79">
        <v>1</v>
      </c>
      <c r="F16" s="70"/>
      <c r="G16" s="93" t="s">
        <v>304</v>
      </c>
      <c r="H16" s="79">
        <v>1</v>
      </c>
      <c r="M16" s="93" t="s">
        <v>304</v>
      </c>
      <c r="N16" s="79">
        <v>1</v>
      </c>
    </row>
    <row r="17" spans="1:17" ht="18" customHeight="1" x14ac:dyDescent="0.2">
      <c r="F17" s="70"/>
    </row>
    <row r="18" spans="1:17" ht="18" customHeight="1" x14ac:dyDescent="0.2">
      <c r="A18" s="62" t="s">
        <v>305</v>
      </c>
      <c r="F18" s="70"/>
      <c r="G18" s="62" t="s">
        <v>306</v>
      </c>
      <c r="M18" s="62" t="s">
        <v>307</v>
      </c>
    </row>
    <row r="19" spans="1:17" ht="18" customHeight="1" x14ac:dyDescent="0.2">
      <c r="A19" s="85" t="s">
        <v>308</v>
      </c>
      <c r="B19" s="85" t="s">
        <v>309</v>
      </c>
      <c r="C19" s="85" t="s">
        <v>310</v>
      </c>
      <c r="D19" s="85" t="s">
        <v>311</v>
      </c>
      <c r="E19" s="85" t="s">
        <v>312</v>
      </c>
      <c r="F19" s="70"/>
      <c r="G19" s="85" t="s">
        <v>308</v>
      </c>
      <c r="H19" s="85" t="s">
        <v>309</v>
      </c>
      <c r="I19" s="85" t="s">
        <v>310</v>
      </c>
      <c r="J19" s="85" t="s">
        <v>311</v>
      </c>
      <c r="K19" s="85" t="s">
        <v>312</v>
      </c>
      <c r="M19" s="85" t="s">
        <v>308</v>
      </c>
      <c r="N19" s="85" t="s">
        <v>309</v>
      </c>
      <c r="O19" s="85" t="s">
        <v>310</v>
      </c>
      <c r="P19" s="85" t="s">
        <v>311</v>
      </c>
      <c r="Q19" s="85" t="s">
        <v>312</v>
      </c>
    </row>
    <row r="20" spans="1:17" ht="18" customHeight="1" x14ac:dyDescent="0.2">
      <c r="A20" s="87">
        <v>0</v>
      </c>
      <c r="B20" s="83">
        <f>B13</f>
        <v>1000000</v>
      </c>
      <c r="C20" s="164"/>
      <c r="D20" s="164"/>
      <c r="E20" s="165"/>
      <c r="F20" s="70"/>
      <c r="G20" s="87">
        <v>0</v>
      </c>
      <c r="H20" s="83">
        <f>H13</f>
        <v>1000000</v>
      </c>
      <c r="I20" s="164"/>
      <c r="J20" s="164"/>
      <c r="K20" s="165"/>
      <c r="M20" s="87">
        <v>0</v>
      </c>
      <c r="N20" s="83">
        <f>N13</f>
        <v>1000000</v>
      </c>
      <c r="O20" s="164"/>
      <c r="P20" s="164"/>
      <c r="Q20" s="165"/>
    </row>
    <row r="21" spans="1:17" ht="18" customHeight="1" x14ac:dyDescent="0.2">
      <c r="A21" s="87">
        <v>1</v>
      </c>
      <c r="B21" s="83">
        <f>B20+E21</f>
        <v>870495.42503454327</v>
      </c>
      <c r="C21" s="83">
        <f>B20*0.05</f>
        <v>50000</v>
      </c>
      <c r="D21" s="83">
        <f>E21+C21</f>
        <v>-79504.574965456675</v>
      </c>
      <c r="E21" s="83">
        <f>PMT($B$14,$B$15,$B$20)</f>
        <v>-129504.57496545668</v>
      </c>
      <c r="F21" s="90"/>
      <c r="G21" s="87">
        <v>1</v>
      </c>
      <c r="H21" s="83">
        <f>H20-K21</f>
        <v>850000</v>
      </c>
      <c r="I21" s="83">
        <f>H20*0.05</f>
        <v>50000</v>
      </c>
      <c r="J21" s="83">
        <f>$H$20/10</f>
        <v>100000</v>
      </c>
      <c r="K21" s="83">
        <f>SUM(I21:J21)</f>
        <v>150000</v>
      </c>
      <c r="M21" s="87">
        <v>1</v>
      </c>
      <c r="N21" s="83">
        <f>N20</f>
        <v>1000000</v>
      </c>
      <c r="O21" s="83">
        <f>N20*0.05</f>
        <v>50000</v>
      </c>
      <c r="P21" s="88">
        <v>0</v>
      </c>
      <c r="Q21" s="83">
        <f>SUM(O21:P21)</f>
        <v>50000</v>
      </c>
    </row>
    <row r="22" spans="1:17" ht="18" customHeight="1" x14ac:dyDescent="0.2">
      <c r="A22" s="87">
        <v>2</v>
      </c>
      <c r="B22" s="83">
        <f t="shared" ref="B22:B30" si="0">B21+E22</f>
        <v>740990.85006908653</v>
      </c>
      <c r="C22" s="83">
        <f t="shared" ref="C22:C30" si="1">B21*0.05</f>
        <v>43524.771251727165</v>
      </c>
      <c r="D22" s="83">
        <f t="shared" ref="D22:D30" si="2">E22+C22</f>
        <v>-85979.803713729518</v>
      </c>
      <c r="E22" s="83">
        <f t="shared" ref="E22:E30" si="3">PMT($B$14,$B$15,$B$20)</f>
        <v>-129504.57496545668</v>
      </c>
      <c r="F22" s="90"/>
      <c r="G22" s="87">
        <v>2</v>
      </c>
      <c r="H22" s="83">
        <f t="shared" ref="H22:H30" si="4">H21-K22</f>
        <v>707500</v>
      </c>
      <c r="I22" s="83">
        <f t="shared" ref="I22:I30" si="5">H21*0.05</f>
        <v>42500</v>
      </c>
      <c r="J22" s="83">
        <f t="shared" ref="J22:J30" si="6">$H$20/10</f>
        <v>100000</v>
      </c>
      <c r="K22" s="83">
        <f t="shared" ref="K22:K30" si="7">SUM(I22:J22)</f>
        <v>142500</v>
      </c>
      <c r="M22" s="87">
        <v>2</v>
      </c>
      <c r="N22" s="83">
        <f>N21</f>
        <v>1000000</v>
      </c>
      <c r="O22" s="83">
        <f t="shared" ref="O22:O30" si="8">N21*0.05</f>
        <v>50000</v>
      </c>
      <c r="P22" s="88">
        <v>0</v>
      </c>
      <c r="Q22" s="83">
        <f t="shared" ref="Q22:Q31" si="9">SUM(O22:P22)</f>
        <v>50000</v>
      </c>
    </row>
    <row r="23" spans="1:17" ht="18" customHeight="1" x14ac:dyDescent="0.2">
      <c r="A23" s="87">
        <v>3</v>
      </c>
      <c r="B23" s="83">
        <f t="shared" si="0"/>
        <v>611486.2751036298</v>
      </c>
      <c r="C23" s="83">
        <f t="shared" si="1"/>
        <v>37049.54250345433</v>
      </c>
      <c r="D23" s="83">
        <f t="shared" si="2"/>
        <v>-92455.032462002346</v>
      </c>
      <c r="E23" s="83">
        <f t="shared" si="3"/>
        <v>-129504.57496545668</v>
      </c>
      <c r="F23" s="90"/>
      <c r="G23" s="87">
        <v>3</v>
      </c>
      <c r="H23" s="83">
        <f t="shared" si="4"/>
        <v>572125</v>
      </c>
      <c r="I23" s="83">
        <f t="shared" si="5"/>
        <v>35375</v>
      </c>
      <c r="J23" s="83">
        <f t="shared" si="6"/>
        <v>100000</v>
      </c>
      <c r="K23" s="83">
        <f t="shared" si="7"/>
        <v>135375</v>
      </c>
      <c r="M23" s="87">
        <v>3</v>
      </c>
      <c r="N23" s="83">
        <f t="shared" ref="N23:N30" si="10">N22</f>
        <v>1000000</v>
      </c>
      <c r="O23" s="83">
        <f t="shared" si="8"/>
        <v>50000</v>
      </c>
      <c r="P23" s="88">
        <v>0</v>
      </c>
      <c r="Q23" s="83">
        <f t="shared" si="9"/>
        <v>50000</v>
      </c>
    </row>
    <row r="24" spans="1:17" ht="18" customHeight="1" x14ac:dyDescent="0.2">
      <c r="A24" s="87">
        <v>4</v>
      </c>
      <c r="B24" s="83">
        <f t="shared" si="0"/>
        <v>481981.70013817312</v>
      </c>
      <c r="C24" s="83">
        <f t="shared" si="1"/>
        <v>30574.313755181491</v>
      </c>
      <c r="D24" s="83">
        <f t="shared" si="2"/>
        <v>-98930.261210275188</v>
      </c>
      <c r="E24" s="83">
        <f>PMT($B$14,$B$15,$B$20)</f>
        <v>-129504.57496545668</v>
      </c>
      <c r="F24" s="90"/>
      <c r="G24" s="87">
        <v>4</v>
      </c>
      <c r="H24" s="83">
        <f t="shared" si="4"/>
        <v>443518.75</v>
      </c>
      <c r="I24" s="83">
        <f t="shared" si="5"/>
        <v>28606.25</v>
      </c>
      <c r="J24" s="83">
        <f t="shared" si="6"/>
        <v>100000</v>
      </c>
      <c r="K24" s="83">
        <f t="shared" si="7"/>
        <v>128606.25</v>
      </c>
      <c r="M24" s="87">
        <v>4</v>
      </c>
      <c r="N24" s="83">
        <f t="shared" si="10"/>
        <v>1000000</v>
      </c>
      <c r="O24" s="83">
        <f t="shared" si="8"/>
        <v>50000</v>
      </c>
      <c r="P24" s="88">
        <v>0</v>
      </c>
      <c r="Q24" s="83">
        <f t="shared" si="9"/>
        <v>50000</v>
      </c>
    </row>
    <row r="25" spans="1:17" ht="18" customHeight="1" x14ac:dyDescent="0.2">
      <c r="A25" s="87">
        <v>5</v>
      </c>
      <c r="B25" s="83">
        <f t="shared" si="0"/>
        <v>352477.12517271645</v>
      </c>
      <c r="C25" s="83">
        <f t="shared" si="1"/>
        <v>24099.085006908659</v>
      </c>
      <c r="D25" s="83">
        <f t="shared" si="2"/>
        <v>-105405.48995854802</v>
      </c>
      <c r="E25" s="83">
        <f t="shared" si="3"/>
        <v>-129504.57496545668</v>
      </c>
      <c r="F25" s="84"/>
      <c r="G25" s="87">
        <v>5</v>
      </c>
      <c r="H25" s="83">
        <f t="shared" si="4"/>
        <v>321342.8125</v>
      </c>
      <c r="I25" s="83">
        <f t="shared" si="5"/>
        <v>22175.9375</v>
      </c>
      <c r="J25" s="83">
        <f t="shared" si="6"/>
        <v>100000</v>
      </c>
      <c r="K25" s="83">
        <f t="shared" si="7"/>
        <v>122175.9375</v>
      </c>
      <c r="M25" s="87">
        <v>5</v>
      </c>
      <c r="N25" s="83">
        <f t="shared" si="10"/>
        <v>1000000</v>
      </c>
      <c r="O25" s="83">
        <f t="shared" si="8"/>
        <v>50000</v>
      </c>
      <c r="P25" s="88">
        <v>0</v>
      </c>
      <c r="Q25" s="83">
        <f t="shared" si="9"/>
        <v>50000</v>
      </c>
    </row>
    <row r="26" spans="1:17" ht="18" customHeight="1" x14ac:dyDescent="0.2">
      <c r="A26" s="87">
        <v>6</v>
      </c>
      <c r="B26" s="83">
        <f t="shared" si="0"/>
        <v>222972.55020725977</v>
      </c>
      <c r="C26" s="83">
        <f t="shared" si="1"/>
        <v>17623.856258635824</v>
      </c>
      <c r="D26" s="83">
        <f t="shared" si="2"/>
        <v>-111880.71870682086</v>
      </c>
      <c r="E26" s="83">
        <f t="shared" si="3"/>
        <v>-129504.57496545668</v>
      </c>
      <c r="F26" s="84"/>
      <c r="G26" s="87">
        <v>6</v>
      </c>
      <c r="H26" s="83">
        <f t="shared" si="4"/>
        <v>205275.671875</v>
      </c>
      <c r="I26" s="83">
        <f t="shared" si="5"/>
        <v>16067.140625</v>
      </c>
      <c r="J26" s="83">
        <f t="shared" si="6"/>
        <v>100000</v>
      </c>
      <c r="K26" s="83">
        <f t="shared" si="7"/>
        <v>116067.140625</v>
      </c>
      <c r="M26" s="87">
        <v>6</v>
      </c>
      <c r="N26" s="83">
        <f t="shared" si="10"/>
        <v>1000000</v>
      </c>
      <c r="O26" s="83">
        <f t="shared" si="8"/>
        <v>50000</v>
      </c>
      <c r="P26" s="88">
        <v>0</v>
      </c>
      <c r="Q26" s="83">
        <f t="shared" si="9"/>
        <v>50000</v>
      </c>
    </row>
    <row r="27" spans="1:17" ht="18" customHeight="1" x14ac:dyDescent="0.2">
      <c r="A27" s="87">
        <v>7</v>
      </c>
      <c r="B27" s="83">
        <f t="shared" si="0"/>
        <v>93467.975241803098</v>
      </c>
      <c r="C27" s="83">
        <f t="shared" si="1"/>
        <v>11148.627510362989</v>
      </c>
      <c r="D27" s="83">
        <f t="shared" si="2"/>
        <v>-118355.94745509369</v>
      </c>
      <c r="E27" s="83">
        <f>PMT($B$14,$B$15,$B$20)</f>
        <v>-129504.57496545668</v>
      </c>
      <c r="F27" s="84"/>
      <c r="G27" s="87">
        <v>7</v>
      </c>
      <c r="H27" s="83">
        <f t="shared" si="4"/>
        <v>95011.888281249994</v>
      </c>
      <c r="I27" s="83">
        <f t="shared" si="5"/>
        <v>10263.78359375</v>
      </c>
      <c r="J27" s="83">
        <f t="shared" si="6"/>
        <v>100000</v>
      </c>
      <c r="K27" s="83">
        <f t="shared" si="7"/>
        <v>110263.78359375001</v>
      </c>
      <c r="M27" s="87">
        <v>7</v>
      </c>
      <c r="N27" s="83">
        <f t="shared" si="10"/>
        <v>1000000</v>
      </c>
      <c r="O27" s="83">
        <f t="shared" si="8"/>
        <v>50000</v>
      </c>
      <c r="P27" s="88">
        <v>0</v>
      </c>
      <c r="Q27" s="83">
        <f t="shared" si="9"/>
        <v>50000</v>
      </c>
    </row>
    <row r="28" spans="1:17" ht="18" customHeight="1" x14ac:dyDescent="0.2">
      <c r="A28" s="87">
        <v>8</v>
      </c>
      <c r="B28" s="83">
        <f>B27+E28</f>
        <v>-36036.599723653577</v>
      </c>
      <c r="C28" s="83">
        <f t="shared" si="1"/>
        <v>4673.3987620901553</v>
      </c>
      <c r="D28" s="83">
        <f t="shared" si="2"/>
        <v>-124831.17620336651</v>
      </c>
      <c r="E28" s="83">
        <f>PMT($B$14,$B$15,$B$20)</f>
        <v>-129504.57496545668</v>
      </c>
      <c r="F28" s="84"/>
      <c r="G28" s="87">
        <v>8</v>
      </c>
      <c r="H28" s="83">
        <f t="shared" si="4"/>
        <v>-9738.7061328125128</v>
      </c>
      <c r="I28" s="83">
        <f t="shared" si="5"/>
        <v>4750.5944140624997</v>
      </c>
      <c r="J28" s="83">
        <f t="shared" si="6"/>
        <v>100000</v>
      </c>
      <c r="K28" s="83">
        <f t="shared" si="7"/>
        <v>104750.59441406251</v>
      </c>
      <c r="M28" s="87">
        <v>8</v>
      </c>
      <c r="N28" s="83">
        <f t="shared" si="10"/>
        <v>1000000</v>
      </c>
      <c r="O28" s="83">
        <f t="shared" si="8"/>
        <v>50000</v>
      </c>
      <c r="P28" s="88">
        <v>0</v>
      </c>
      <c r="Q28" s="83">
        <f t="shared" si="9"/>
        <v>50000</v>
      </c>
    </row>
    <row r="29" spans="1:17" ht="18" customHeight="1" x14ac:dyDescent="0.2">
      <c r="A29" s="87">
        <v>9</v>
      </c>
      <c r="B29" s="83">
        <f t="shared" si="0"/>
        <v>-165541.17468911025</v>
      </c>
      <c r="C29" s="83">
        <f t="shared" si="1"/>
        <v>-1801.829986182679</v>
      </c>
      <c r="D29" s="83">
        <f t="shared" si="2"/>
        <v>-131306.40495163936</v>
      </c>
      <c r="E29" s="83">
        <f t="shared" si="3"/>
        <v>-129504.57496545668</v>
      </c>
      <c r="F29" s="84"/>
      <c r="G29" s="87">
        <v>9</v>
      </c>
      <c r="H29" s="83">
        <f t="shared" si="4"/>
        <v>-109251.77082617188</v>
      </c>
      <c r="I29" s="83">
        <f t="shared" si="5"/>
        <v>-486.93530664062564</v>
      </c>
      <c r="J29" s="83">
        <f t="shared" si="6"/>
        <v>100000</v>
      </c>
      <c r="K29" s="83">
        <f t="shared" si="7"/>
        <v>99513.064693359367</v>
      </c>
      <c r="M29" s="87">
        <v>9</v>
      </c>
      <c r="N29" s="83">
        <f t="shared" si="10"/>
        <v>1000000</v>
      </c>
      <c r="O29" s="83">
        <f t="shared" si="8"/>
        <v>50000</v>
      </c>
      <c r="P29" s="88">
        <v>0</v>
      </c>
      <c r="Q29" s="83">
        <f t="shared" si="9"/>
        <v>50000</v>
      </c>
    </row>
    <row r="30" spans="1:17" ht="18" customHeight="1" x14ac:dyDescent="0.2">
      <c r="A30" s="87">
        <v>10</v>
      </c>
      <c r="B30" s="83">
        <f t="shared" si="0"/>
        <v>-295045.74965456693</v>
      </c>
      <c r="C30" s="83">
        <f t="shared" si="1"/>
        <v>-8277.0587344555133</v>
      </c>
      <c r="D30" s="83">
        <f t="shared" si="2"/>
        <v>-137781.6336999122</v>
      </c>
      <c r="E30" s="83">
        <f>PMT($B$14,$B$15,$B$20)</f>
        <v>-129504.57496545668</v>
      </c>
      <c r="F30" s="84"/>
      <c r="G30" s="87">
        <v>10</v>
      </c>
      <c r="H30" s="83">
        <f t="shared" si="4"/>
        <v>-203789.18228486329</v>
      </c>
      <c r="I30" s="83">
        <f t="shared" si="5"/>
        <v>-5462.5885413085944</v>
      </c>
      <c r="J30" s="83">
        <f t="shared" si="6"/>
        <v>100000</v>
      </c>
      <c r="K30" s="83">
        <f t="shared" si="7"/>
        <v>94537.411458691407</v>
      </c>
      <c r="M30" s="87">
        <v>10</v>
      </c>
      <c r="N30" s="83">
        <v>0</v>
      </c>
      <c r="O30" s="83">
        <f t="shared" si="8"/>
        <v>50000</v>
      </c>
      <c r="P30" s="83">
        <f>N29</f>
        <v>1000000</v>
      </c>
      <c r="Q30" s="83">
        <f t="shared" si="9"/>
        <v>1050000</v>
      </c>
    </row>
    <row r="31" spans="1:17" ht="18" customHeight="1" x14ac:dyDescent="0.2">
      <c r="E31" s="101"/>
      <c r="Q31" s="238"/>
    </row>
  </sheetData>
  <mergeCells count="1">
    <mergeCell ref="A9:H10"/>
  </mergeCells>
  <hyperlinks>
    <hyperlink ref="B1" location="Forside!A1" display="Forside" xr:uid="{00000000-0004-0000-0100-000000000000}"/>
  </hyperlinks>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46"/>
  <sheetViews>
    <sheetView workbookViewId="0">
      <selection activeCell="C1" sqref="C1"/>
    </sheetView>
  </sheetViews>
  <sheetFormatPr baseColWidth="10" defaultColWidth="15.83203125" defaultRowHeight="18" customHeight="1" x14ac:dyDescent="0.2"/>
  <cols>
    <col min="1" max="1" width="20" style="62" customWidth="1"/>
    <col min="2" max="2" width="20.1640625" style="62" customWidth="1"/>
    <col min="3" max="16384" width="15.83203125" style="62"/>
  </cols>
  <sheetData>
    <row r="1" spans="1:10" ht="18" customHeight="1" x14ac:dyDescent="0.2">
      <c r="A1" s="62" t="s">
        <v>85</v>
      </c>
      <c r="C1" s="2" t="s">
        <v>1</v>
      </c>
    </row>
    <row r="2" spans="1:10" ht="18" customHeight="1" x14ac:dyDescent="0.2">
      <c r="A2" s="63"/>
      <c r="C2" s="64"/>
    </row>
    <row r="3" spans="1:10" ht="18" customHeight="1" x14ac:dyDescent="0.2">
      <c r="A3" s="62" t="s">
        <v>174</v>
      </c>
      <c r="J3" s="70"/>
    </row>
    <row r="4" spans="1:10" ht="18" customHeight="1" x14ac:dyDescent="0.2">
      <c r="B4" s="101"/>
      <c r="J4" s="70"/>
    </row>
    <row r="5" spans="1:10" ht="18" customHeight="1" x14ac:dyDescent="0.2">
      <c r="A5" s="408" t="s">
        <v>86</v>
      </c>
      <c r="B5" s="408"/>
      <c r="J5" s="70"/>
    </row>
    <row r="6" spans="1:10" ht="18" customHeight="1" x14ac:dyDescent="0.2">
      <c r="A6" s="79" t="s">
        <v>87</v>
      </c>
      <c r="B6" s="87">
        <v>100</v>
      </c>
      <c r="J6" s="70"/>
    </row>
    <row r="7" spans="1:10" ht="18" customHeight="1" x14ac:dyDescent="0.2">
      <c r="A7" s="79" t="s">
        <v>88</v>
      </c>
      <c r="B7" s="87">
        <v>80</v>
      </c>
      <c r="J7" s="70"/>
    </row>
    <row r="8" spans="1:10" ht="18" customHeight="1" x14ac:dyDescent="0.2">
      <c r="A8" s="99" t="s">
        <v>89</v>
      </c>
      <c r="B8" s="85">
        <v>20</v>
      </c>
      <c r="J8" s="70"/>
    </row>
    <row r="9" spans="1:10" ht="18" customHeight="1" x14ac:dyDescent="0.2">
      <c r="B9" s="101"/>
      <c r="J9" s="70"/>
    </row>
    <row r="10" spans="1:10" ht="18" customHeight="1" x14ac:dyDescent="0.2">
      <c r="A10" s="409" t="s">
        <v>90</v>
      </c>
      <c r="B10" s="409"/>
      <c r="C10" s="409" t="s">
        <v>91</v>
      </c>
      <c r="D10" s="409"/>
      <c r="J10" s="70"/>
    </row>
    <row r="11" spans="1:10" ht="18" customHeight="1" x14ac:dyDescent="0.2">
      <c r="A11" s="79" t="s">
        <v>92</v>
      </c>
      <c r="B11" s="87">
        <v>35</v>
      </c>
      <c r="C11" s="79" t="s">
        <v>93</v>
      </c>
      <c r="D11" s="87">
        <v>40</v>
      </c>
      <c r="J11" s="70"/>
    </row>
    <row r="12" spans="1:10" ht="18" customHeight="1" x14ac:dyDescent="0.2">
      <c r="A12" s="79" t="s">
        <v>94</v>
      </c>
      <c r="B12" s="87">
        <v>15</v>
      </c>
      <c r="C12" s="79" t="s">
        <v>95</v>
      </c>
      <c r="D12" s="87">
        <v>10</v>
      </c>
      <c r="J12" s="70"/>
    </row>
    <row r="13" spans="1:10" ht="18" customHeight="1" x14ac:dyDescent="0.2">
      <c r="A13" s="99" t="s">
        <v>96</v>
      </c>
      <c r="B13" s="85">
        <f>SUM(B11:B12)</f>
        <v>50</v>
      </c>
      <c r="C13" s="99" t="s">
        <v>97</v>
      </c>
      <c r="D13" s="85">
        <f>SUM(D11:D12)</f>
        <v>50</v>
      </c>
      <c r="J13" s="70"/>
    </row>
    <row r="14" spans="1:10" ht="18" customHeight="1" x14ac:dyDescent="0.2">
      <c r="J14" s="70"/>
    </row>
    <row r="15" spans="1:10" ht="18" customHeight="1" x14ac:dyDescent="0.2">
      <c r="A15" s="102" t="s">
        <v>175</v>
      </c>
      <c r="B15" s="101"/>
      <c r="J15" s="70"/>
    </row>
    <row r="16" spans="1:10" ht="18" customHeight="1" x14ac:dyDescent="0.2">
      <c r="A16" s="103"/>
      <c r="B16" s="101"/>
      <c r="J16" s="70"/>
    </row>
    <row r="17" spans="1:10" ht="18" customHeight="1" x14ac:dyDescent="0.2">
      <c r="A17" s="103"/>
      <c r="B17" s="104"/>
      <c r="J17" s="70"/>
    </row>
    <row r="18" spans="1:10" ht="18" customHeight="1" x14ac:dyDescent="0.2">
      <c r="A18" s="105"/>
      <c r="B18" s="101"/>
      <c r="J18" s="70"/>
    </row>
    <row r="19" spans="1:10" ht="18" customHeight="1" x14ac:dyDescent="0.2">
      <c r="A19" s="102" t="s">
        <v>412</v>
      </c>
      <c r="B19" s="101"/>
      <c r="J19" s="70"/>
    </row>
    <row r="20" spans="1:10" ht="18" customHeight="1" x14ac:dyDescent="0.2">
      <c r="A20" s="102" t="s">
        <v>176</v>
      </c>
      <c r="B20" s="101"/>
      <c r="J20" s="70"/>
    </row>
    <row r="21" spans="1:10" ht="18" customHeight="1" x14ac:dyDescent="0.2">
      <c r="A21" s="102" t="s">
        <v>177</v>
      </c>
      <c r="B21" s="101"/>
      <c r="J21" s="70"/>
    </row>
    <row r="22" spans="1:10" ht="18" customHeight="1" x14ac:dyDescent="0.2">
      <c r="A22" s="102"/>
      <c r="B22" s="101"/>
      <c r="J22" s="70"/>
    </row>
    <row r="23" spans="1:10" ht="18" customHeight="1" x14ac:dyDescent="0.2">
      <c r="A23" s="79" t="s">
        <v>98</v>
      </c>
      <c r="B23" s="24">
        <v>0.4</v>
      </c>
      <c r="J23" s="70"/>
    </row>
    <row r="24" spans="1:10" ht="18" customHeight="1" x14ac:dyDescent="0.2">
      <c r="A24" s="79" t="s">
        <v>173</v>
      </c>
      <c r="B24" s="106"/>
      <c r="J24" s="70"/>
    </row>
    <row r="25" spans="1:10" ht="18" customHeight="1" x14ac:dyDescent="0.2">
      <c r="A25" s="79" t="s">
        <v>172</v>
      </c>
      <c r="B25" s="24">
        <v>0.04</v>
      </c>
      <c r="J25" s="70"/>
    </row>
    <row r="26" spans="1:10" ht="18" customHeight="1" x14ac:dyDescent="0.2">
      <c r="A26" s="79" t="s">
        <v>71</v>
      </c>
      <c r="B26" s="81">
        <v>0.12</v>
      </c>
      <c r="J26" s="70"/>
    </row>
    <row r="27" spans="1:10" ht="18" customHeight="1" x14ac:dyDescent="0.2">
      <c r="A27" s="79" t="s">
        <v>99</v>
      </c>
      <c r="B27" s="88"/>
      <c r="J27" s="70"/>
    </row>
    <row r="28" spans="1:10" ht="18" customHeight="1" x14ac:dyDescent="0.2">
      <c r="J28" s="70"/>
    </row>
    <row r="29" spans="1:10" ht="18" customHeight="1" x14ac:dyDescent="0.2">
      <c r="A29" s="102" t="s">
        <v>100</v>
      </c>
      <c r="J29" s="70"/>
    </row>
    <row r="30" spans="1:10" ht="18" customHeight="1" x14ac:dyDescent="0.2">
      <c r="A30" s="102"/>
      <c r="J30" s="70"/>
    </row>
    <row r="31" spans="1:10" ht="18" customHeight="1" x14ac:dyDescent="0.2">
      <c r="A31" s="62" t="s">
        <v>101</v>
      </c>
      <c r="J31" s="70"/>
    </row>
    <row r="32" spans="1:10" ht="18" customHeight="1" x14ac:dyDescent="0.2">
      <c r="A32" s="107"/>
      <c r="J32" s="70"/>
    </row>
    <row r="33" spans="1:10" ht="18" customHeight="1" x14ac:dyDescent="0.2">
      <c r="A33" s="160"/>
      <c r="J33" s="70"/>
    </row>
    <row r="34" spans="1:10" ht="18" customHeight="1" x14ac:dyDescent="0.2">
      <c r="A34" s="62" t="s">
        <v>178</v>
      </c>
      <c r="J34" s="70"/>
    </row>
    <row r="35" spans="1:10" ht="18" customHeight="1" x14ac:dyDescent="0.2">
      <c r="A35" s="108"/>
      <c r="J35" s="70"/>
    </row>
    <row r="36" spans="1:10" ht="18" customHeight="1" x14ac:dyDescent="0.2">
      <c r="A36" s="108"/>
      <c r="J36" s="70"/>
    </row>
    <row r="37" spans="1:10" ht="18" customHeight="1" x14ac:dyDescent="0.2">
      <c r="A37" s="62" t="s">
        <v>179</v>
      </c>
      <c r="J37" s="70"/>
    </row>
    <row r="38" spans="1:10" ht="18" customHeight="1" x14ac:dyDescent="0.2">
      <c r="A38" s="108"/>
      <c r="J38" s="70"/>
    </row>
    <row r="39" spans="1:10" ht="18" customHeight="1" x14ac:dyDescent="0.2">
      <c r="A39" s="108"/>
      <c r="J39" s="70"/>
    </row>
    <row r="40" spans="1:10" ht="18" customHeight="1" x14ac:dyDescent="0.2">
      <c r="A40" s="62" t="s">
        <v>180</v>
      </c>
      <c r="J40" s="70"/>
    </row>
    <row r="41" spans="1:10" ht="18" customHeight="1" x14ac:dyDescent="0.2">
      <c r="A41" s="108"/>
      <c r="J41" s="70"/>
    </row>
    <row r="42" spans="1:10" ht="18" customHeight="1" x14ac:dyDescent="0.2">
      <c r="A42" s="108"/>
      <c r="J42" s="70"/>
    </row>
    <row r="43" spans="1:10" ht="18" customHeight="1" x14ac:dyDescent="0.2">
      <c r="A43" s="62" t="s">
        <v>102</v>
      </c>
      <c r="J43" s="70"/>
    </row>
    <row r="44" spans="1:10" ht="18" customHeight="1" x14ac:dyDescent="0.2">
      <c r="A44" s="108"/>
      <c r="J44" s="70"/>
    </row>
    <row r="45" spans="1:10" ht="18" customHeight="1" x14ac:dyDescent="0.2">
      <c r="A45" s="109"/>
      <c r="B45" s="70"/>
      <c r="C45" s="70"/>
      <c r="D45" s="70"/>
      <c r="E45" s="70"/>
      <c r="F45" s="70"/>
      <c r="G45" s="70"/>
      <c r="H45" s="70"/>
      <c r="I45" s="70"/>
      <c r="J45" s="70"/>
    </row>
    <row r="46" spans="1:10" ht="18" customHeight="1" x14ac:dyDescent="0.2">
      <c r="A46" s="70"/>
      <c r="B46" s="70"/>
      <c r="C46" s="70"/>
      <c r="D46" s="70"/>
      <c r="E46" s="70"/>
      <c r="F46" s="70"/>
      <c r="G46" s="70"/>
      <c r="H46" s="70"/>
      <c r="I46" s="70"/>
      <c r="J46" s="70"/>
    </row>
  </sheetData>
  <mergeCells count="3">
    <mergeCell ref="A5:B5"/>
    <mergeCell ref="A10:B10"/>
    <mergeCell ref="C10:D10"/>
  </mergeCells>
  <hyperlinks>
    <hyperlink ref="C1" location="Forside!A1" display="Forside" xr:uid="{00000000-0004-0000-13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46"/>
  <sheetViews>
    <sheetView workbookViewId="0">
      <selection activeCell="A9" sqref="A9"/>
    </sheetView>
  </sheetViews>
  <sheetFormatPr baseColWidth="10" defaultColWidth="15.83203125" defaultRowHeight="18" customHeight="1" x14ac:dyDescent="0.2"/>
  <cols>
    <col min="1" max="1" width="19" style="62" customWidth="1"/>
    <col min="2" max="16384" width="15.83203125" style="62"/>
  </cols>
  <sheetData>
    <row r="1" spans="1:10" ht="18" customHeight="1" x14ac:dyDescent="0.2">
      <c r="A1" s="62" t="s">
        <v>405</v>
      </c>
      <c r="C1" s="2" t="s">
        <v>1</v>
      </c>
    </row>
    <row r="2" spans="1:10" ht="18" customHeight="1" x14ac:dyDescent="0.2">
      <c r="A2" s="63"/>
      <c r="C2" s="64"/>
    </row>
    <row r="3" spans="1:10" ht="18" customHeight="1" x14ac:dyDescent="0.2">
      <c r="A3" s="101" t="s">
        <v>103</v>
      </c>
      <c r="B3" s="101"/>
      <c r="C3" s="101"/>
      <c r="D3" s="101"/>
      <c r="E3" s="101"/>
      <c r="F3" s="70"/>
      <c r="G3" s="70"/>
      <c r="H3" s="70"/>
      <c r="I3" s="70"/>
      <c r="J3" s="70"/>
    </row>
    <row r="4" spans="1:10" ht="18" customHeight="1" x14ac:dyDescent="0.2">
      <c r="A4" s="101" t="s">
        <v>182</v>
      </c>
      <c r="B4" s="101"/>
      <c r="C4" s="101"/>
      <c r="D4" s="101"/>
      <c r="E4" s="101"/>
      <c r="F4" s="70"/>
      <c r="G4" s="70"/>
      <c r="H4" s="70"/>
      <c r="I4" s="70"/>
      <c r="J4" s="70"/>
    </row>
    <row r="5" spans="1:10" ht="18" customHeight="1" x14ac:dyDescent="0.2">
      <c r="A5" s="101" t="s">
        <v>181</v>
      </c>
      <c r="B5" s="101"/>
      <c r="C5" s="101"/>
      <c r="D5" s="101"/>
      <c r="E5" s="101"/>
      <c r="F5" s="70"/>
      <c r="G5" s="70"/>
      <c r="H5" s="70"/>
      <c r="I5" s="70"/>
      <c r="J5" s="70"/>
    </row>
    <row r="6" spans="1:10" ht="18" customHeight="1" x14ac:dyDescent="0.2">
      <c r="A6" s="101" t="s">
        <v>518</v>
      </c>
      <c r="B6" s="101"/>
      <c r="C6" s="101"/>
      <c r="D6" s="101"/>
      <c r="E6" s="101"/>
      <c r="F6" s="70"/>
      <c r="G6" s="70"/>
      <c r="H6" s="70"/>
      <c r="I6" s="70"/>
      <c r="J6" s="70"/>
    </row>
    <row r="7" spans="1:10" ht="18" customHeight="1" x14ac:dyDescent="0.2">
      <c r="A7" s="101"/>
      <c r="B7" s="101"/>
      <c r="C7" s="101"/>
      <c r="D7" s="101"/>
      <c r="E7" s="101"/>
      <c r="F7" s="70"/>
      <c r="G7" s="70"/>
      <c r="H7" s="70"/>
      <c r="I7" s="70"/>
      <c r="J7" s="70"/>
    </row>
    <row r="8" spans="1:10" ht="18" customHeight="1" x14ac:dyDescent="0.2">
      <c r="A8" s="110" t="s">
        <v>519</v>
      </c>
      <c r="B8" s="101"/>
      <c r="C8" s="101"/>
      <c r="D8" s="101"/>
      <c r="E8" s="101"/>
      <c r="F8" s="70"/>
      <c r="G8" s="70"/>
      <c r="H8" s="70"/>
      <c r="I8" s="70"/>
      <c r="J8" s="70"/>
    </row>
    <row r="9" spans="1:10" ht="18" customHeight="1" x14ac:dyDescent="0.2">
      <c r="A9" s="110" t="s">
        <v>104</v>
      </c>
      <c r="B9" s="101"/>
      <c r="C9" s="101"/>
      <c r="D9" s="101"/>
      <c r="E9" s="101"/>
      <c r="F9" s="70"/>
      <c r="G9" s="70"/>
      <c r="H9" s="70"/>
      <c r="I9" s="70"/>
      <c r="J9" s="70"/>
    </row>
    <row r="10" spans="1:10" ht="18" customHeight="1" x14ac:dyDescent="0.2">
      <c r="A10" s="111"/>
      <c r="B10" s="101"/>
      <c r="C10" s="101"/>
      <c r="D10" s="101"/>
      <c r="E10" s="101"/>
      <c r="F10" s="70"/>
      <c r="G10" s="70"/>
      <c r="H10" s="70"/>
      <c r="I10" s="70"/>
      <c r="J10" s="70"/>
    </row>
    <row r="11" spans="1:10" ht="18" customHeight="1" x14ac:dyDescent="0.2">
      <c r="A11" s="112" t="s">
        <v>105</v>
      </c>
      <c r="B11" s="80">
        <v>100000000</v>
      </c>
      <c r="C11" s="101"/>
      <c r="D11" s="101"/>
      <c r="E11" s="101"/>
      <c r="F11" s="70"/>
      <c r="G11" s="70"/>
      <c r="H11" s="70"/>
      <c r="I11" s="70"/>
      <c r="J11" s="70"/>
    </row>
    <row r="12" spans="1:10" ht="18" customHeight="1" x14ac:dyDescent="0.2">
      <c r="A12" s="112" t="s">
        <v>106</v>
      </c>
      <c r="B12" s="80">
        <v>100</v>
      </c>
      <c r="C12" s="101"/>
      <c r="D12" s="101"/>
      <c r="E12" s="101"/>
      <c r="F12" s="70"/>
      <c r="G12" s="70"/>
      <c r="H12" s="70"/>
      <c r="I12" s="70"/>
      <c r="J12" s="70"/>
    </row>
    <row r="13" spans="1:10" ht="18" customHeight="1" x14ac:dyDescent="0.2">
      <c r="A13" s="112" t="s">
        <v>107</v>
      </c>
      <c r="B13" s="83"/>
      <c r="C13" s="101"/>
      <c r="D13" s="101"/>
      <c r="E13" s="101"/>
      <c r="F13" s="70"/>
      <c r="G13" s="90"/>
      <c r="H13" s="70"/>
      <c r="I13" s="70"/>
      <c r="J13" s="70"/>
    </row>
    <row r="14" spans="1:10" ht="18" customHeight="1" x14ac:dyDescent="0.2">
      <c r="A14" s="112" t="s">
        <v>108</v>
      </c>
      <c r="B14" s="80">
        <v>2120</v>
      </c>
      <c r="C14" s="101"/>
      <c r="D14" s="101"/>
      <c r="E14" s="101"/>
      <c r="F14" s="90"/>
      <c r="G14" s="90"/>
      <c r="H14" s="90"/>
      <c r="I14" s="70"/>
      <c r="J14" s="70"/>
    </row>
    <row r="15" spans="1:10" ht="18" customHeight="1" x14ac:dyDescent="0.2">
      <c r="A15" s="112" t="s">
        <v>109</v>
      </c>
      <c r="B15" s="83"/>
      <c r="C15" s="101"/>
      <c r="D15" s="101"/>
      <c r="E15" s="101"/>
      <c r="F15" s="70"/>
      <c r="G15" s="84"/>
      <c r="H15" s="92"/>
      <c r="I15" s="70"/>
      <c r="J15" s="70"/>
    </row>
    <row r="16" spans="1:10" ht="18" customHeight="1" x14ac:dyDescent="0.2">
      <c r="A16" s="84"/>
      <c r="B16" s="238"/>
      <c r="C16" s="101"/>
      <c r="D16" s="101"/>
      <c r="E16" s="101"/>
      <c r="F16" s="70"/>
      <c r="G16" s="84"/>
      <c r="H16" s="92"/>
      <c r="I16" s="70"/>
      <c r="J16" s="70"/>
    </row>
    <row r="17" spans="1:10" ht="18" customHeight="1" x14ac:dyDescent="0.2">
      <c r="A17" s="101"/>
      <c r="B17" s="101"/>
      <c r="C17" s="101"/>
      <c r="D17" s="101"/>
      <c r="E17" s="101"/>
      <c r="F17" s="84"/>
      <c r="G17" s="84"/>
      <c r="H17" s="92"/>
      <c r="I17" s="70"/>
      <c r="J17" s="70"/>
    </row>
    <row r="18" spans="1:10" ht="18" customHeight="1" x14ac:dyDescent="0.2">
      <c r="A18" s="101" t="s">
        <v>517</v>
      </c>
      <c r="B18" s="101"/>
      <c r="C18" s="101"/>
      <c r="D18" s="101"/>
      <c r="E18" s="101"/>
      <c r="F18" s="84"/>
      <c r="G18" s="84"/>
      <c r="H18" s="92"/>
      <c r="I18" s="70"/>
      <c r="J18" s="70"/>
    </row>
    <row r="19" spans="1:10" ht="18" customHeight="1" x14ac:dyDescent="0.2">
      <c r="A19" s="101" t="s">
        <v>183</v>
      </c>
      <c r="B19" s="101"/>
      <c r="C19" s="101"/>
      <c r="D19" s="101"/>
      <c r="E19" s="101"/>
      <c r="F19" s="84"/>
      <c r="G19" s="84"/>
      <c r="H19" s="92"/>
      <c r="I19" s="70"/>
      <c r="J19" s="70"/>
    </row>
    <row r="20" spans="1:10" ht="18" customHeight="1" x14ac:dyDescent="0.2">
      <c r="A20" s="101"/>
      <c r="B20" s="101"/>
      <c r="C20" s="101"/>
      <c r="D20" s="101"/>
      <c r="E20" s="101"/>
      <c r="F20" s="84"/>
      <c r="G20" s="84"/>
      <c r="H20" s="92"/>
      <c r="I20" s="70"/>
      <c r="J20" s="70"/>
    </row>
    <row r="21" spans="1:10" ht="18" customHeight="1" x14ac:dyDescent="0.2">
      <c r="A21" s="110" t="s">
        <v>413</v>
      </c>
      <c r="B21" s="101"/>
      <c r="C21" s="101"/>
      <c r="D21" s="101"/>
      <c r="E21" s="101"/>
      <c r="F21" s="84"/>
      <c r="G21" s="84"/>
      <c r="H21" s="92"/>
      <c r="I21" s="70"/>
      <c r="J21" s="70"/>
    </row>
    <row r="22" spans="1:10" ht="18" customHeight="1" x14ac:dyDescent="0.2">
      <c r="A22" s="110" t="s">
        <v>184</v>
      </c>
      <c r="B22" s="101"/>
      <c r="C22" s="101"/>
      <c r="D22" s="101"/>
      <c r="E22" s="101"/>
      <c r="F22" s="84"/>
      <c r="G22" s="84"/>
      <c r="H22" s="92"/>
      <c r="I22" s="70"/>
      <c r="J22" s="70"/>
    </row>
    <row r="23" spans="1:10" ht="18" customHeight="1" x14ac:dyDescent="0.2">
      <c r="A23" s="110"/>
      <c r="B23" s="101"/>
      <c r="C23" s="101"/>
      <c r="D23" s="101"/>
      <c r="E23" s="101"/>
      <c r="F23" s="84"/>
      <c r="G23" s="84"/>
      <c r="H23" s="92"/>
      <c r="I23" s="70"/>
      <c r="J23" s="70"/>
    </row>
    <row r="24" spans="1:10" ht="18" customHeight="1" x14ac:dyDescent="0.2">
      <c r="A24" s="112" t="s">
        <v>110</v>
      </c>
      <c r="B24" s="80">
        <v>2120</v>
      </c>
      <c r="C24" s="101"/>
      <c r="D24" s="101"/>
      <c r="E24" s="101"/>
      <c r="F24" s="84"/>
      <c r="G24" s="84"/>
      <c r="H24" s="92"/>
      <c r="I24" s="70"/>
      <c r="J24" s="70"/>
    </row>
    <row r="25" spans="1:10" ht="18" customHeight="1" x14ac:dyDescent="0.2">
      <c r="A25" s="112" t="s">
        <v>111</v>
      </c>
      <c r="B25" s="80">
        <v>178000000</v>
      </c>
      <c r="C25" s="101"/>
      <c r="D25" s="101"/>
      <c r="E25" s="101"/>
      <c r="F25" s="84"/>
      <c r="G25" s="84"/>
      <c r="H25" s="92"/>
      <c r="I25" s="70"/>
      <c r="J25" s="70"/>
    </row>
    <row r="26" spans="1:10" ht="18" customHeight="1" x14ac:dyDescent="0.2">
      <c r="A26" s="112" t="s">
        <v>112</v>
      </c>
      <c r="B26" s="29">
        <v>0.3</v>
      </c>
      <c r="C26" s="101"/>
      <c r="D26" s="101"/>
      <c r="E26" s="101"/>
      <c r="F26" s="84"/>
      <c r="G26" s="84"/>
      <c r="H26" s="92"/>
      <c r="I26" s="70"/>
      <c r="J26" s="70"/>
    </row>
    <row r="27" spans="1:10" ht="18" customHeight="1" x14ac:dyDescent="0.2">
      <c r="A27" s="112" t="s">
        <v>113</v>
      </c>
      <c r="B27" s="113"/>
      <c r="C27" s="101"/>
      <c r="D27" s="101"/>
      <c r="E27" s="101"/>
      <c r="F27" s="84"/>
      <c r="G27" s="84"/>
      <c r="H27" s="92"/>
      <c r="I27" s="70"/>
      <c r="J27" s="70"/>
    </row>
    <row r="28" spans="1:10" ht="18" customHeight="1" x14ac:dyDescent="0.2">
      <c r="A28" s="112" t="s">
        <v>114</v>
      </c>
      <c r="B28" s="114">
        <v>0.08</v>
      </c>
      <c r="C28" s="101"/>
      <c r="D28" s="101"/>
      <c r="E28" s="101"/>
      <c r="F28" s="70"/>
      <c r="G28" s="70"/>
      <c r="H28" s="70"/>
      <c r="I28" s="70"/>
      <c r="J28" s="70"/>
    </row>
    <row r="29" spans="1:10" ht="18" customHeight="1" x14ac:dyDescent="0.2">
      <c r="A29" s="112" t="s">
        <v>115</v>
      </c>
      <c r="B29" s="114">
        <v>0.12</v>
      </c>
      <c r="C29" s="101"/>
      <c r="D29" s="101"/>
      <c r="E29" s="101"/>
      <c r="F29" s="70"/>
      <c r="G29" s="70"/>
      <c r="H29" s="70"/>
      <c r="I29" s="70"/>
      <c r="J29" s="70"/>
    </row>
    <row r="30" spans="1:10" ht="18" customHeight="1" x14ac:dyDescent="0.2">
      <c r="A30" s="112" t="s">
        <v>116</v>
      </c>
      <c r="B30" s="83"/>
      <c r="D30" s="101"/>
      <c r="E30" s="101"/>
      <c r="F30" s="70"/>
      <c r="G30" s="70"/>
      <c r="H30" s="70"/>
      <c r="I30" s="70"/>
      <c r="J30" s="70"/>
    </row>
    <row r="31" spans="1:10" ht="18" customHeight="1" x14ac:dyDescent="0.2">
      <c r="A31" s="70"/>
      <c r="B31" s="70"/>
      <c r="C31" s="70"/>
      <c r="D31" s="70"/>
      <c r="E31" s="70"/>
      <c r="F31" s="70"/>
      <c r="G31" s="70"/>
      <c r="H31" s="70"/>
      <c r="I31" s="70"/>
      <c r="J31" s="70"/>
    </row>
    <row r="32" spans="1:10" ht="18" customHeight="1" x14ac:dyDescent="0.2">
      <c r="A32" s="77" t="s">
        <v>185</v>
      </c>
      <c r="B32" s="70"/>
      <c r="C32" s="70"/>
      <c r="D32" s="70"/>
      <c r="E32" s="70"/>
      <c r="F32" s="70"/>
      <c r="G32" s="70"/>
      <c r="H32" s="70"/>
      <c r="I32" s="70"/>
      <c r="J32" s="70"/>
    </row>
    <row r="33" spans="1:10" ht="18" customHeight="1" x14ac:dyDescent="0.2">
      <c r="A33" s="115"/>
      <c r="B33" s="70"/>
      <c r="C33" s="70"/>
      <c r="D33" s="70"/>
      <c r="E33" s="70"/>
      <c r="F33" s="70"/>
      <c r="G33" s="70"/>
      <c r="H33" s="70"/>
      <c r="I33" s="70"/>
      <c r="J33" s="70"/>
    </row>
    <row r="34" spans="1:10" ht="18" customHeight="1" x14ac:dyDescent="0.2">
      <c r="A34" s="97"/>
      <c r="B34" s="70"/>
      <c r="C34" s="70"/>
      <c r="D34" s="70"/>
      <c r="E34" s="70"/>
      <c r="F34" s="70"/>
      <c r="G34" s="70"/>
      <c r="H34" s="70"/>
      <c r="I34" s="70"/>
      <c r="J34" s="70"/>
    </row>
    <row r="35" spans="1:10" ht="18" customHeight="1" x14ac:dyDescent="0.2">
      <c r="A35" s="77" t="s">
        <v>186</v>
      </c>
      <c r="B35" s="70"/>
      <c r="C35" s="70"/>
      <c r="D35" s="70"/>
      <c r="E35" s="70"/>
      <c r="F35" s="70"/>
      <c r="G35" s="70"/>
      <c r="H35" s="70"/>
      <c r="I35" s="70"/>
      <c r="J35" s="70"/>
    </row>
    <row r="36" spans="1:10" ht="18" customHeight="1" x14ac:dyDescent="0.2">
      <c r="A36" s="77" t="s">
        <v>117</v>
      </c>
      <c r="B36" s="70"/>
      <c r="C36" s="70"/>
      <c r="D36" s="70"/>
      <c r="E36" s="70"/>
      <c r="F36" s="70"/>
      <c r="G36" s="70"/>
      <c r="H36" s="70"/>
      <c r="I36" s="70"/>
      <c r="J36" s="70"/>
    </row>
    <row r="37" spans="1:10" ht="18" customHeight="1" x14ac:dyDescent="0.2">
      <c r="A37" s="77"/>
      <c r="B37" s="70"/>
      <c r="C37" s="70"/>
      <c r="D37" s="70"/>
      <c r="E37" s="70"/>
      <c r="F37" s="70"/>
      <c r="G37" s="70"/>
      <c r="H37" s="70"/>
      <c r="I37" s="70"/>
      <c r="J37" s="70"/>
    </row>
    <row r="38" spans="1:10" ht="18" customHeight="1" x14ac:dyDescent="0.2">
      <c r="A38" s="112" t="s">
        <v>110</v>
      </c>
      <c r="B38" s="80">
        <v>2120</v>
      </c>
      <c r="C38" s="70"/>
      <c r="D38" s="70"/>
      <c r="E38" s="70"/>
      <c r="F38" s="70"/>
      <c r="G38" s="70"/>
      <c r="H38" s="70"/>
      <c r="I38" s="70"/>
      <c r="J38" s="70"/>
    </row>
    <row r="39" spans="1:10" ht="18" customHeight="1" x14ac:dyDescent="0.2">
      <c r="A39" s="112" t="s">
        <v>111</v>
      </c>
      <c r="B39" s="80">
        <v>178000000</v>
      </c>
      <c r="C39" s="70"/>
      <c r="D39" s="70"/>
      <c r="E39" s="70"/>
      <c r="F39" s="70"/>
      <c r="G39" s="70"/>
      <c r="H39" s="70"/>
      <c r="I39" s="70"/>
      <c r="J39" s="70"/>
    </row>
    <row r="40" spans="1:10" ht="18" customHeight="1" x14ac:dyDescent="0.2">
      <c r="A40" s="112" t="s">
        <v>112</v>
      </c>
      <c r="B40" s="29">
        <v>0.3</v>
      </c>
      <c r="C40" s="70"/>
      <c r="D40" s="70"/>
      <c r="E40" s="70"/>
      <c r="F40" s="70"/>
      <c r="G40" s="70"/>
      <c r="H40" s="70"/>
      <c r="I40" s="70"/>
      <c r="J40" s="70"/>
    </row>
    <row r="41" spans="1:10" ht="18" customHeight="1" x14ac:dyDescent="0.2">
      <c r="A41" s="112" t="s">
        <v>113</v>
      </c>
      <c r="B41" s="113"/>
    </row>
    <row r="42" spans="1:10" ht="18" customHeight="1" x14ac:dyDescent="0.2">
      <c r="A42" s="112" t="s">
        <v>114</v>
      </c>
      <c r="B42" s="114">
        <v>0.08</v>
      </c>
    </row>
    <row r="43" spans="1:10" ht="18" customHeight="1" x14ac:dyDescent="0.2">
      <c r="A43" s="112" t="s">
        <v>115</v>
      </c>
      <c r="B43" s="116"/>
    </row>
    <row r="44" spans="1:10" ht="18" customHeight="1" x14ac:dyDescent="0.2">
      <c r="A44" s="112" t="s">
        <v>116</v>
      </c>
      <c r="B44" s="83"/>
    </row>
    <row r="46" spans="1:10" ht="18" customHeight="1" x14ac:dyDescent="0.2">
      <c r="A46" s="103"/>
    </row>
  </sheetData>
  <hyperlinks>
    <hyperlink ref="C1" location="Forside!A1" display="Forside" xr:uid="{00000000-0004-0000-14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1"/>
  <sheetViews>
    <sheetView workbookViewId="0">
      <selection activeCell="A2" sqref="A2"/>
    </sheetView>
  </sheetViews>
  <sheetFormatPr baseColWidth="10" defaultColWidth="15.83203125" defaultRowHeight="18" customHeight="1" x14ac:dyDescent="0.2"/>
  <cols>
    <col min="1" max="1" width="54.5" style="62" customWidth="1"/>
    <col min="2" max="16384" width="15.83203125" style="62"/>
  </cols>
  <sheetData>
    <row r="1" spans="1:9" ht="18" customHeight="1" x14ac:dyDescent="0.2">
      <c r="A1" s="62" t="s">
        <v>406</v>
      </c>
      <c r="C1" s="2" t="s">
        <v>1</v>
      </c>
    </row>
    <row r="2" spans="1:9" ht="18" customHeight="1" x14ac:dyDescent="0.2">
      <c r="A2" s="63"/>
      <c r="C2" s="64"/>
    </row>
    <row r="3" spans="1:9" ht="18" customHeight="1" x14ac:dyDescent="0.2">
      <c r="A3" s="62" t="s">
        <v>118</v>
      </c>
      <c r="C3" s="64"/>
    </row>
    <row r="4" spans="1:9" ht="18" customHeight="1" x14ac:dyDescent="0.2">
      <c r="A4" s="70"/>
      <c r="B4" s="70"/>
      <c r="C4" s="78"/>
      <c r="D4" s="70"/>
      <c r="E4" s="70"/>
      <c r="F4" s="70"/>
      <c r="G4" s="70"/>
      <c r="H4" s="70"/>
      <c r="I4" s="70"/>
    </row>
    <row r="5" spans="1:9" ht="18" customHeight="1" x14ac:dyDescent="0.2">
      <c r="A5" s="99" t="s">
        <v>119</v>
      </c>
      <c r="B5" s="85" t="s">
        <v>415</v>
      </c>
      <c r="C5" s="117" t="s">
        <v>416</v>
      </c>
      <c r="D5" s="85" t="s">
        <v>417</v>
      </c>
      <c r="E5" s="85" t="s">
        <v>123</v>
      </c>
      <c r="F5" s="70"/>
      <c r="G5" s="70"/>
      <c r="H5" s="70"/>
      <c r="I5" s="70"/>
    </row>
    <row r="6" spans="1:9" ht="18" customHeight="1" x14ac:dyDescent="0.2">
      <c r="A6" s="79" t="s">
        <v>418</v>
      </c>
      <c r="B6" s="80">
        <v>744000000000</v>
      </c>
      <c r="C6" s="118">
        <v>348000000000</v>
      </c>
      <c r="D6" s="118">
        <v>60100000000</v>
      </c>
      <c r="E6" s="118">
        <v>28700000000</v>
      </c>
      <c r="F6" s="70"/>
      <c r="G6" s="70"/>
      <c r="H6" s="70"/>
      <c r="I6" s="70"/>
    </row>
    <row r="7" spans="1:9" ht="18" customHeight="1" x14ac:dyDescent="0.2">
      <c r="A7" s="79" t="s">
        <v>419</v>
      </c>
      <c r="B7" s="80">
        <v>44436164383.561646</v>
      </c>
      <c r="C7" s="118">
        <v>20692779613.025009</v>
      </c>
      <c r="D7" s="118">
        <v>4948764867.3376036</v>
      </c>
      <c r="E7" s="118">
        <v>1431329923.2736573</v>
      </c>
      <c r="F7" s="70"/>
      <c r="G7" s="70"/>
      <c r="H7" s="70"/>
      <c r="I7" s="70"/>
    </row>
    <row r="8" spans="1:9" ht="18" customHeight="1" x14ac:dyDescent="0.2">
      <c r="A8" s="79" t="s">
        <v>420</v>
      </c>
      <c r="B8" s="87">
        <v>127.75</v>
      </c>
      <c r="C8" s="119">
        <v>42.38</v>
      </c>
      <c r="D8" s="120">
        <v>32.79</v>
      </c>
      <c r="E8" s="120">
        <v>7.82</v>
      </c>
      <c r="F8" s="70"/>
      <c r="G8" s="70"/>
      <c r="H8" s="70"/>
      <c r="I8" s="70"/>
    </row>
    <row r="9" spans="1:9" ht="18" customHeight="1" x14ac:dyDescent="0.2">
      <c r="A9" s="79" t="s">
        <v>421</v>
      </c>
      <c r="B9" s="121">
        <v>0.28199999999999997</v>
      </c>
      <c r="C9" s="122">
        <v>0.40300000000000002</v>
      </c>
      <c r="D9" s="121">
        <v>0.23599999999999999</v>
      </c>
      <c r="E9" s="121">
        <v>0.15</v>
      </c>
      <c r="F9" s="70"/>
      <c r="G9" s="70"/>
      <c r="H9" s="70"/>
      <c r="I9" s="70"/>
    </row>
    <row r="10" spans="1:9" ht="18" customHeight="1" x14ac:dyDescent="0.2">
      <c r="A10" s="70"/>
      <c r="B10" s="90"/>
      <c r="C10" s="123"/>
      <c r="D10" s="90"/>
      <c r="E10" s="90"/>
      <c r="F10" s="70"/>
      <c r="G10" s="70"/>
      <c r="H10" s="70"/>
      <c r="I10" s="70"/>
    </row>
    <row r="11" spans="1:9" ht="18" customHeight="1" x14ac:dyDescent="0.2">
      <c r="A11" s="77" t="s">
        <v>422</v>
      </c>
      <c r="B11" s="70"/>
      <c r="C11" s="78"/>
      <c r="D11" s="70"/>
      <c r="E11" s="70"/>
      <c r="F11" s="70"/>
      <c r="G11" s="70"/>
      <c r="H11" s="70"/>
      <c r="I11" s="70"/>
    </row>
    <row r="12" spans="1:9" ht="18" customHeight="1" x14ac:dyDescent="0.2">
      <c r="A12" s="77" t="s">
        <v>414</v>
      </c>
      <c r="B12" s="70"/>
      <c r="C12" s="78"/>
      <c r="D12" s="70"/>
      <c r="E12" s="70"/>
      <c r="F12" s="70"/>
      <c r="G12" s="70"/>
      <c r="H12" s="70"/>
      <c r="I12" s="70"/>
    </row>
    <row r="13" spans="1:9" ht="18" customHeight="1" x14ac:dyDescent="0.2">
      <c r="A13" s="77"/>
      <c r="B13" s="70"/>
      <c r="C13" s="78"/>
      <c r="D13" s="70"/>
      <c r="E13" s="70"/>
      <c r="F13" s="70"/>
      <c r="G13" s="70"/>
      <c r="H13" s="70"/>
      <c r="I13" s="70"/>
    </row>
    <row r="14" spans="1:9" ht="18" customHeight="1" x14ac:dyDescent="0.2">
      <c r="A14" s="99" t="s">
        <v>119</v>
      </c>
      <c r="B14" s="85" t="s">
        <v>120</v>
      </c>
      <c r="C14" s="117" t="s">
        <v>121</v>
      </c>
      <c r="D14" s="85" t="s">
        <v>122</v>
      </c>
      <c r="E14" s="85" t="s">
        <v>123</v>
      </c>
      <c r="F14" s="70"/>
      <c r="G14" s="70"/>
      <c r="H14" s="70"/>
      <c r="I14" s="70"/>
    </row>
    <row r="15" spans="1:9" ht="18" customHeight="1" x14ac:dyDescent="0.2">
      <c r="A15" s="79" t="s">
        <v>124</v>
      </c>
      <c r="B15" s="83"/>
      <c r="C15" s="83"/>
      <c r="D15" s="83"/>
      <c r="E15" s="83"/>
      <c r="F15" s="70"/>
      <c r="G15" s="70"/>
      <c r="H15" s="70"/>
      <c r="I15" s="70"/>
    </row>
    <row r="16" spans="1:9" ht="18" customHeight="1" x14ac:dyDescent="0.2">
      <c r="A16" s="79" t="s">
        <v>125</v>
      </c>
      <c r="B16" s="88"/>
      <c r="C16" s="88"/>
      <c r="D16" s="88"/>
      <c r="E16" s="88"/>
      <c r="F16" s="70"/>
      <c r="G16" s="70"/>
      <c r="H16" s="70"/>
      <c r="I16" s="70"/>
    </row>
    <row r="17" spans="1:9" ht="18" customHeight="1" x14ac:dyDescent="0.2">
      <c r="A17" s="79" t="s">
        <v>126</v>
      </c>
      <c r="B17" s="113"/>
      <c r="C17" s="113"/>
      <c r="D17" s="113"/>
      <c r="E17" s="113"/>
      <c r="F17" s="70"/>
      <c r="G17" s="70"/>
      <c r="H17" s="70"/>
      <c r="I17" s="70"/>
    </row>
    <row r="18" spans="1:9" ht="18" customHeight="1" x14ac:dyDescent="0.2">
      <c r="A18" s="124"/>
      <c r="B18" s="125"/>
      <c r="C18" s="125"/>
      <c r="D18" s="125"/>
      <c r="E18" s="125"/>
      <c r="F18" s="70"/>
      <c r="G18" s="70"/>
      <c r="H18" s="70"/>
      <c r="I18" s="70"/>
    </row>
    <row r="19" spans="1:9" ht="18" customHeight="1" x14ac:dyDescent="0.2">
      <c r="A19" s="115"/>
      <c r="B19" s="125"/>
      <c r="C19" s="125"/>
      <c r="D19" s="125"/>
      <c r="E19" s="125"/>
      <c r="F19" s="70"/>
      <c r="G19" s="70"/>
      <c r="H19" s="70"/>
      <c r="I19" s="70"/>
    </row>
    <row r="20" spans="1:9" ht="18" customHeight="1" x14ac:dyDescent="0.2">
      <c r="A20" s="70"/>
      <c r="B20" s="84"/>
      <c r="C20" s="70"/>
      <c r="D20" s="70"/>
      <c r="E20" s="70"/>
      <c r="F20" s="70"/>
      <c r="G20" s="70"/>
      <c r="H20" s="70"/>
      <c r="I20" s="70"/>
    </row>
    <row r="21" spans="1:9" ht="18" customHeight="1" x14ac:dyDescent="0.2">
      <c r="A21" s="96" t="s">
        <v>520</v>
      </c>
      <c r="B21" s="90"/>
      <c r="C21" s="90"/>
      <c r="D21" s="90"/>
      <c r="E21" s="90"/>
      <c r="F21" s="90"/>
      <c r="G21" s="90"/>
      <c r="H21" s="70"/>
      <c r="I21" s="70"/>
    </row>
    <row r="22" spans="1:9" ht="18" customHeight="1" x14ac:dyDescent="0.2">
      <c r="A22" s="126" t="s">
        <v>127</v>
      </c>
      <c r="B22" s="90"/>
      <c r="C22" s="90"/>
      <c r="D22" s="90"/>
      <c r="E22" s="90"/>
      <c r="F22" s="90"/>
      <c r="G22" s="90"/>
      <c r="H22" s="70"/>
      <c r="I22" s="70"/>
    </row>
    <row r="23" spans="1:9" ht="18" customHeight="1" x14ac:dyDescent="0.2">
      <c r="A23" s="126"/>
      <c r="B23" s="90"/>
      <c r="C23" s="90"/>
      <c r="D23" s="90"/>
      <c r="E23" s="90"/>
      <c r="F23" s="90"/>
      <c r="G23" s="90"/>
      <c r="H23" s="70"/>
      <c r="I23" s="70"/>
    </row>
    <row r="24" spans="1:9" ht="18" customHeight="1" x14ac:dyDescent="0.2">
      <c r="A24" s="127" t="s">
        <v>119</v>
      </c>
      <c r="B24" s="85" t="s">
        <v>120</v>
      </c>
      <c r="C24" s="117" t="s">
        <v>121</v>
      </c>
      <c r="D24" s="85" t="s">
        <v>122</v>
      </c>
      <c r="E24" s="85" t="s">
        <v>123</v>
      </c>
      <c r="F24" s="90"/>
      <c r="G24" s="90"/>
      <c r="H24" s="70"/>
      <c r="I24" s="70"/>
    </row>
    <row r="25" spans="1:9" ht="18" customHeight="1" x14ac:dyDescent="0.2">
      <c r="A25" s="91" t="s">
        <v>522</v>
      </c>
      <c r="B25" s="121">
        <v>5.1999999999999998E-2</v>
      </c>
      <c r="C25" s="122">
        <v>4.5999999999999999E-2</v>
      </c>
      <c r="D25" s="121">
        <v>4.1000000000000002E-2</v>
      </c>
      <c r="E25" s="121">
        <v>7.0000000000000007E-2</v>
      </c>
      <c r="F25" s="90"/>
      <c r="G25" s="90"/>
      <c r="H25" s="70"/>
      <c r="I25" s="70"/>
    </row>
    <row r="26" spans="1:9" ht="18" customHeight="1" x14ac:dyDescent="0.2">
      <c r="A26" s="91" t="s">
        <v>128</v>
      </c>
      <c r="B26" s="121">
        <v>7.0000000000000007E-2</v>
      </c>
      <c r="C26" s="122">
        <v>7.0000000000000007E-2</v>
      </c>
      <c r="D26" s="121">
        <v>0.06</v>
      </c>
      <c r="E26" s="121">
        <v>0.08</v>
      </c>
      <c r="F26" s="90"/>
      <c r="G26" s="90"/>
      <c r="H26" s="70"/>
      <c r="I26" s="70"/>
    </row>
    <row r="27" spans="1:9" ht="18" customHeight="1" x14ac:dyDescent="0.2">
      <c r="A27" s="70"/>
      <c r="B27" s="128"/>
      <c r="C27" s="129"/>
      <c r="D27" s="128"/>
      <c r="E27" s="128"/>
      <c r="F27" s="90"/>
      <c r="G27" s="90"/>
      <c r="H27" s="70"/>
      <c r="I27" s="70"/>
    </row>
    <row r="28" spans="1:9" ht="18" customHeight="1" x14ac:dyDescent="0.2">
      <c r="A28" s="77" t="s">
        <v>187</v>
      </c>
      <c r="B28" s="128"/>
      <c r="C28" s="129"/>
      <c r="D28" s="128"/>
      <c r="E28" s="128"/>
      <c r="F28" s="90"/>
      <c r="G28" s="90"/>
      <c r="H28" s="70"/>
      <c r="I28" s="70"/>
    </row>
    <row r="29" spans="1:9" ht="18" customHeight="1" x14ac:dyDescent="0.2">
      <c r="A29" s="115"/>
      <c r="B29" s="128"/>
      <c r="C29" s="129"/>
      <c r="D29" s="128"/>
      <c r="E29" s="128"/>
      <c r="F29" s="90"/>
      <c r="G29" s="90"/>
      <c r="H29" s="70"/>
      <c r="I29" s="70"/>
    </row>
    <row r="30" spans="1:9" ht="18" customHeight="1" x14ac:dyDescent="0.2">
      <c r="A30" s="70"/>
      <c r="B30" s="90"/>
      <c r="C30" s="123"/>
      <c r="D30" s="90"/>
      <c r="E30" s="90"/>
      <c r="F30" s="90"/>
      <c r="G30" s="90"/>
      <c r="H30" s="70"/>
      <c r="I30" s="70"/>
    </row>
    <row r="31" spans="1:9" ht="18" customHeight="1" x14ac:dyDescent="0.2">
      <c r="A31" s="77" t="s">
        <v>521</v>
      </c>
      <c r="B31" s="84"/>
      <c r="C31" s="90"/>
      <c r="D31" s="84"/>
      <c r="E31" s="70"/>
      <c r="F31" s="84"/>
      <c r="G31" s="92"/>
      <c r="H31" s="70"/>
      <c r="I31" s="70"/>
    </row>
    <row r="32" spans="1:9" ht="18" customHeight="1" x14ac:dyDescent="0.2">
      <c r="A32" s="77" t="s">
        <v>428</v>
      </c>
      <c r="B32" s="84"/>
      <c r="C32" s="90"/>
      <c r="D32" s="84"/>
      <c r="E32" s="70"/>
      <c r="F32" s="84"/>
      <c r="G32" s="92"/>
      <c r="H32" s="70"/>
      <c r="I32" s="70"/>
    </row>
    <row r="33" spans="1:9" ht="18" customHeight="1" x14ac:dyDescent="0.2">
      <c r="A33" s="77"/>
      <c r="B33" s="84"/>
      <c r="C33" s="90"/>
      <c r="D33" s="84"/>
      <c r="E33" s="70"/>
      <c r="F33" s="84"/>
      <c r="G33" s="92"/>
      <c r="H33" s="70"/>
      <c r="I33" s="70"/>
    </row>
    <row r="34" spans="1:9" ht="18" customHeight="1" x14ac:dyDescent="0.2">
      <c r="A34" s="127" t="s">
        <v>119</v>
      </c>
      <c r="B34" s="85" t="s">
        <v>120</v>
      </c>
      <c r="C34" s="117" t="s">
        <v>121</v>
      </c>
      <c r="D34" s="85" t="s">
        <v>122</v>
      </c>
      <c r="E34" s="85" t="s">
        <v>123</v>
      </c>
      <c r="F34" s="84"/>
      <c r="G34" s="92"/>
      <c r="H34" s="70"/>
      <c r="I34" s="70"/>
    </row>
    <row r="35" spans="1:9" ht="18" customHeight="1" x14ac:dyDescent="0.2">
      <c r="A35" s="79" t="s">
        <v>129</v>
      </c>
      <c r="B35" s="113"/>
      <c r="C35" s="113"/>
      <c r="D35" s="113"/>
      <c r="E35" s="113"/>
      <c r="F35" s="84"/>
      <c r="G35" s="92"/>
      <c r="H35" s="70"/>
      <c r="I35" s="70"/>
    </row>
    <row r="36" spans="1:9" ht="18" customHeight="1" x14ac:dyDescent="0.2">
      <c r="A36" s="79" t="s">
        <v>130</v>
      </c>
      <c r="B36" s="113"/>
      <c r="C36" s="113"/>
      <c r="D36" s="113"/>
      <c r="E36" s="113"/>
      <c r="F36" s="84"/>
      <c r="G36" s="92"/>
      <c r="H36" s="70"/>
      <c r="I36" s="70"/>
    </row>
    <row r="37" spans="1:9" ht="18" customHeight="1" x14ac:dyDescent="0.2">
      <c r="A37" s="79" t="s">
        <v>131</v>
      </c>
      <c r="B37" s="130"/>
      <c r="C37" s="130"/>
      <c r="D37" s="130"/>
      <c r="E37" s="130"/>
      <c r="F37" s="84"/>
      <c r="G37" s="92"/>
      <c r="H37" s="70"/>
      <c r="I37" s="70"/>
    </row>
    <row r="38" spans="1:9" ht="18" customHeight="1" x14ac:dyDescent="0.2">
      <c r="A38" s="70"/>
      <c r="B38" s="131"/>
      <c r="C38" s="131"/>
      <c r="D38" s="131"/>
      <c r="E38" s="131"/>
      <c r="F38" s="84"/>
      <c r="G38" s="92"/>
      <c r="H38" s="70"/>
      <c r="I38" s="70"/>
    </row>
    <row r="39" spans="1:9" ht="18" customHeight="1" x14ac:dyDescent="0.2">
      <c r="A39" s="115"/>
      <c r="B39" s="95"/>
      <c r="C39" s="95"/>
      <c r="D39" s="95"/>
      <c r="E39" s="95"/>
      <c r="F39" s="95"/>
      <c r="G39" s="92"/>
      <c r="H39" s="70"/>
      <c r="I39" s="70"/>
    </row>
    <row r="40" spans="1:9" ht="18" customHeight="1" x14ac:dyDescent="0.2">
      <c r="A40" s="115"/>
      <c r="B40" s="128"/>
      <c r="C40" s="132"/>
      <c r="D40" s="132"/>
      <c r="E40" s="132"/>
      <c r="F40" s="84"/>
      <c r="G40" s="92"/>
      <c r="H40" s="70"/>
      <c r="I40" s="70"/>
    </row>
    <row r="41" spans="1:9" ht="18" customHeight="1" x14ac:dyDescent="0.2">
      <c r="A41" s="70"/>
      <c r="B41" s="84"/>
      <c r="C41" s="84"/>
      <c r="D41" s="84"/>
      <c r="E41" s="84"/>
      <c r="F41" s="84"/>
      <c r="G41" s="92"/>
      <c r="H41" s="70"/>
      <c r="I41" s="70"/>
    </row>
    <row r="42" spans="1:9" ht="18" customHeight="1" x14ac:dyDescent="0.2">
      <c r="A42" s="70"/>
      <c r="B42" s="132"/>
      <c r="C42" s="132"/>
      <c r="D42" s="132"/>
      <c r="E42" s="132"/>
      <c r="F42" s="84"/>
      <c r="G42" s="92"/>
      <c r="H42" s="70"/>
      <c r="I42" s="70"/>
    </row>
    <row r="43" spans="1:9" ht="18" customHeight="1" x14ac:dyDescent="0.2">
      <c r="A43" s="70"/>
      <c r="B43" s="84"/>
      <c r="C43" s="84"/>
      <c r="D43" s="84"/>
      <c r="E43" s="84"/>
      <c r="F43" s="84"/>
      <c r="G43" s="92"/>
      <c r="H43" s="70"/>
      <c r="I43" s="70"/>
    </row>
    <row r="44" spans="1:9" ht="18" customHeight="1" x14ac:dyDescent="0.2">
      <c r="A44" s="70"/>
      <c r="B44" s="84"/>
      <c r="C44" s="84"/>
      <c r="D44" s="84"/>
      <c r="E44" s="84"/>
      <c r="F44" s="84"/>
      <c r="G44" s="92"/>
      <c r="H44" s="70"/>
      <c r="I44" s="70"/>
    </row>
    <row r="45" spans="1:9" ht="18" customHeight="1" x14ac:dyDescent="0.2">
      <c r="A45" s="70"/>
      <c r="B45" s="84"/>
      <c r="C45" s="84"/>
      <c r="D45" s="84"/>
      <c r="E45" s="84"/>
      <c r="F45" s="84"/>
      <c r="G45" s="92"/>
      <c r="H45" s="70"/>
      <c r="I45" s="70"/>
    </row>
    <row r="46" spans="1:9" ht="18" customHeight="1" x14ac:dyDescent="0.2">
      <c r="A46" s="70"/>
      <c r="B46" s="70"/>
      <c r="C46" s="84"/>
      <c r="D46" s="70"/>
      <c r="E46" s="70"/>
      <c r="F46" s="70"/>
      <c r="G46" s="70"/>
      <c r="H46" s="70"/>
      <c r="I46" s="70"/>
    </row>
    <row r="47" spans="1:9" ht="18" customHeight="1" x14ac:dyDescent="0.2">
      <c r="A47" s="70"/>
      <c r="B47" s="70"/>
      <c r="C47" s="70"/>
      <c r="D47" s="70"/>
      <c r="E47" s="70"/>
      <c r="F47" s="70"/>
      <c r="G47" s="70"/>
      <c r="H47" s="70"/>
      <c r="I47" s="70"/>
    </row>
    <row r="48" spans="1:9" ht="18" customHeight="1" x14ac:dyDescent="0.2">
      <c r="A48" s="70"/>
      <c r="B48" s="70"/>
      <c r="C48" s="70"/>
      <c r="D48" s="70"/>
      <c r="E48" s="70"/>
      <c r="F48" s="70"/>
      <c r="G48" s="70"/>
      <c r="H48" s="70"/>
      <c r="I48" s="70"/>
    </row>
    <row r="49" spans="1:9" ht="18" customHeight="1" x14ac:dyDescent="0.2">
      <c r="A49" s="70"/>
      <c r="B49" s="70"/>
      <c r="C49" s="70"/>
      <c r="D49" s="70"/>
      <c r="E49" s="70"/>
      <c r="F49" s="70"/>
      <c r="G49" s="70"/>
      <c r="H49" s="70"/>
      <c r="I49" s="70"/>
    </row>
    <row r="50" spans="1:9" ht="18" customHeight="1" x14ac:dyDescent="0.2">
      <c r="A50" s="70"/>
      <c r="B50" s="70"/>
      <c r="C50" s="70"/>
      <c r="D50" s="70"/>
      <c r="E50" s="70"/>
      <c r="F50" s="70"/>
      <c r="G50" s="70"/>
      <c r="H50" s="70"/>
      <c r="I50" s="70"/>
    </row>
    <row r="51" spans="1:9" ht="18" customHeight="1" x14ac:dyDescent="0.2">
      <c r="A51" s="70"/>
      <c r="B51" s="70"/>
      <c r="C51" s="70"/>
      <c r="D51" s="70"/>
      <c r="E51" s="70"/>
      <c r="F51" s="70"/>
      <c r="G51" s="70"/>
      <c r="H51" s="70"/>
      <c r="I51" s="70"/>
    </row>
  </sheetData>
  <hyperlinks>
    <hyperlink ref="C1" location="Forside!A1" display="Forside" xr:uid="{00000000-0004-0000-15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92"/>
  <sheetViews>
    <sheetView showGridLines="0" workbookViewId="0"/>
  </sheetViews>
  <sheetFormatPr baseColWidth="10" defaultColWidth="8.83203125" defaultRowHeight="16" x14ac:dyDescent="0.2"/>
  <cols>
    <col min="4" max="4" width="5.5" customWidth="1"/>
    <col min="7" max="7" width="5.5" customWidth="1"/>
  </cols>
  <sheetData>
    <row r="1" spans="1:9" x14ac:dyDescent="0.2">
      <c r="A1" t="s">
        <v>407</v>
      </c>
      <c r="F1" s="2" t="s">
        <v>1</v>
      </c>
    </row>
    <row r="3" spans="1:9" x14ac:dyDescent="0.2">
      <c r="A3" t="s">
        <v>132</v>
      </c>
    </row>
    <row r="4" spans="1:9" x14ac:dyDescent="0.2">
      <c r="A4" t="s">
        <v>133</v>
      </c>
    </row>
    <row r="5" spans="1:9" x14ac:dyDescent="0.2">
      <c r="A5" t="s">
        <v>134</v>
      </c>
    </row>
    <row r="6" spans="1:9" x14ac:dyDescent="0.2">
      <c r="A6" t="s">
        <v>135</v>
      </c>
    </row>
    <row r="8" spans="1:9" x14ac:dyDescent="0.2">
      <c r="A8" t="s">
        <v>136</v>
      </c>
    </row>
    <row r="10" spans="1:9" x14ac:dyDescent="0.2">
      <c r="A10" s="133" t="s">
        <v>137</v>
      </c>
    </row>
    <row r="12" spans="1:9" x14ac:dyDescent="0.2">
      <c r="A12" s="134"/>
      <c r="B12" s="410" t="s">
        <v>138</v>
      </c>
      <c r="C12" s="410"/>
      <c r="D12" s="135"/>
      <c r="E12" s="410" t="s">
        <v>139</v>
      </c>
      <c r="F12" s="410"/>
      <c r="G12" s="135"/>
      <c r="H12" s="410" t="s">
        <v>140</v>
      </c>
      <c r="I12" s="410"/>
    </row>
    <row r="13" spans="1:9" x14ac:dyDescent="0.2">
      <c r="A13" s="134" t="s">
        <v>141</v>
      </c>
      <c r="B13" s="136" t="s">
        <v>142</v>
      </c>
      <c r="C13" s="136" t="s">
        <v>143</v>
      </c>
      <c r="D13" s="135"/>
      <c r="E13" s="136" t="s">
        <v>142</v>
      </c>
      <c r="F13" s="136" t="s">
        <v>143</v>
      </c>
      <c r="G13" s="135"/>
      <c r="H13" s="136" t="s">
        <v>142</v>
      </c>
      <c r="I13" s="136" t="s">
        <v>143</v>
      </c>
    </row>
    <row r="14" spans="1:9" x14ac:dyDescent="0.2">
      <c r="A14" s="134">
        <v>-20</v>
      </c>
      <c r="B14" s="137">
        <v>9.2999999999999999E-2</v>
      </c>
      <c r="C14" s="138"/>
      <c r="D14" s="139"/>
      <c r="E14" s="137">
        <v>0.08</v>
      </c>
      <c r="F14" s="138"/>
      <c r="G14" s="139"/>
      <c r="H14" s="137">
        <v>-0.107</v>
      </c>
      <c r="I14" s="138"/>
    </row>
    <row r="15" spans="1:9" x14ac:dyDescent="0.2">
      <c r="A15" s="134">
        <v>-19</v>
      </c>
      <c r="B15" s="137">
        <v>-0.17699999999999999</v>
      </c>
      <c r="C15" s="138"/>
      <c r="D15" s="139"/>
      <c r="E15" s="137">
        <v>1.7999999999999999E-2</v>
      </c>
      <c r="F15" s="138"/>
      <c r="G15" s="139"/>
      <c r="H15" s="137">
        <v>-0.18</v>
      </c>
      <c r="I15" s="138"/>
    </row>
    <row r="16" spans="1:9" x14ac:dyDescent="0.2">
      <c r="A16" s="134">
        <v>-18</v>
      </c>
      <c r="B16" s="137">
        <v>8.7999999999999995E-2</v>
      </c>
      <c r="C16" s="138"/>
      <c r="D16" s="139"/>
      <c r="E16" s="137">
        <v>1.2E-2</v>
      </c>
      <c r="F16" s="138"/>
      <c r="G16" s="139"/>
      <c r="H16" s="137">
        <v>2.9000000000000001E-2</v>
      </c>
      <c r="I16" s="138"/>
    </row>
    <row r="17" spans="1:9" x14ac:dyDescent="0.2">
      <c r="A17" s="134">
        <v>-17</v>
      </c>
      <c r="B17" s="137">
        <v>2.4E-2</v>
      </c>
      <c r="C17" s="138"/>
      <c r="D17" s="139"/>
      <c r="E17" s="137">
        <v>-0.151</v>
      </c>
      <c r="F17" s="138"/>
      <c r="G17" s="139"/>
      <c r="H17" s="137">
        <v>-7.9000000000000001E-2</v>
      </c>
      <c r="I17" s="138"/>
    </row>
    <row r="18" spans="1:9" x14ac:dyDescent="0.2">
      <c r="A18" s="134">
        <v>-16</v>
      </c>
      <c r="B18" s="137">
        <v>-1.7999999999999999E-2</v>
      </c>
      <c r="C18" s="138"/>
      <c r="D18" s="139"/>
      <c r="E18" s="137">
        <v>-1.9E-2</v>
      </c>
      <c r="F18" s="138"/>
      <c r="G18" s="139"/>
      <c r="H18" s="137">
        <v>-0.01</v>
      </c>
      <c r="I18" s="138"/>
    </row>
    <row r="19" spans="1:9" x14ac:dyDescent="0.2">
      <c r="A19" s="134">
        <v>-15</v>
      </c>
      <c r="B19" s="137">
        <v>-0.04</v>
      </c>
      <c r="C19" s="138"/>
      <c r="D19" s="139"/>
      <c r="E19" s="137">
        <v>1.2999999999999999E-2</v>
      </c>
      <c r="F19" s="138"/>
      <c r="G19" s="139"/>
      <c r="H19" s="137">
        <v>-5.3999999999999999E-2</v>
      </c>
      <c r="I19" s="138"/>
    </row>
    <row r="20" spans="1:9" x14ac:dyDescent="0.2">
      <c r="A20" s="134">
        <v>-14</v>
      </c>
      <c r="B20" s="137">
        <v>3.7999999999999999E-2</v>
      </c>
      <c r="C20" s="138"/>
      <c r="D20" s="139"/>
      <c r="E20" s="137">
        <v>0.04</v>
      </c>
      <c r="F20" s="138"/>
      <c r="G20" s="139"/>
      <c r="H20" s="137">
        <v>-2.1000000000000001E-2</v>
      </c>
      <c r="I20" s="138"/>
    </row>
    <row r="21" spans="1:9" x14ac:dyDescent="0.2">
      <c r="A21" s="134">
        <v>-13</v>
      </c>
      <c r="B21" s="137">
        <v>5.6000000000000001E-2</v>
      </c>
      <c r="C21" s="138"/>
      <c r="D21" s="139"/>
      <c r="E21" s="137">
        <v>-5.7000000000000002E-2</v>
      </c>
      <c r="F21" s="138"/>
      <c r="G21" s="139"/>
      <c r="H21" s="137">
        <v>7.0000000000000001E-3</v>
      </c>
      <c r="I21" s="138"/>
    </row>
    <row r="22" spans="1:9" x14ac:dyDescent="0.2">
      <c r="A22" s="134">
        <v>-12</v>
      </c>
      <c r="B22" s="137">
        <v>6.5000000000000002E-2</v>
      </c>
      <c r="C22" s="138"/>
      <c r="D22" s="139"/>
      <c r="E22" s="137">
        <v>0.14599999999999999</v>
      </c>
      <c r="F22" s="138"/>
      <c r="G22" s="139"/>
      <c r="H22" s="137">
        <v>-0.09</v>
      </c>
      <c r="I22" s="138"/>
    </row>
    <row r="23" spans="1:9" x14ac:dyDescent="0.2">
      <c r="A23" s="134">
        <v>-11</v>
      </c>
      <c r="B23" s="137">
        <v>6.9000000000000006E-2</v>
      </c>
      <c r="C23" s="138"/>
      <c r="D23" s="139"/>
      <c r="E23" s="137">
        <v>-0.02</v>
      </c>
      <c r="F23" s="138"/>
      <c r="G23" s="139"/>
      <c r="H23" s="137">
        <v>-8.7999999999999995E-2</v>
      </c>
      <c r="I23" s="138"/>
    </row>
    <row r="24" spans="1:9" x14ac:dyDescent="0.2">
      <c r="A24" s="134">
        <v>-10</v>
      </c>
      <c r="B24" s="137">
        <v>2.8000000000000001E-2</v>
      </c>
      <c r="C24" s="138"/>
      <c r="D24" s="139"/>
      <c r="E24" s="137">
        <v>2.5000000000000001E-2</v>
      </c>
      <c r="F24" s="138"/>
      <c r="G24" s="139"/>
      <c r="H24" s="137">
        <v>-9.1999999999999998E-2</v>
      </c>
      <c r="I24" s="138"/>
    </row>
    <row r="25" spans="1:9" x14ac:dyDescent="0.2">
      <c r="A25" s="134">
        <v>-9</v>
      </c>
      <c r="B25" s="137">
        <v>0.155</v>
      </c>
      <c r="C25" s="138"/>
      <c r="D25" s="139"/>
      <c r="E25" s="137">
        <v>0.115</v>
      </c>
      <c r="F25" s="138"/>
      <c r="G25" s="139"/>
      <c r="H25" s="137">
        <v>-0.04</v>
      </c>
      <c r="I25" s="138"/>
    </row>
    <row r="26" spans="1:9" x14ac:dyDescent="0.2">
      <c r="A26" s="134">
        <v>-8</v>
      </c>
      <c r="B26" s="137">
        <v>5.7000000000000002E-2</v>
      </c>
      <c r="C26" s="138"/>
      <c r="D26" s="139"/>
      <c r="E26" s="137">
        <v>7.0000000000000007E-2</v>
      </c>
      <c r="F26" s="138"/>
      <c r="G26" s="139"/>
      <c r="H26" s="137">
        <v>7.1999999999999995E-2</v>
      </c>
      <c r="I26" s="138"/>
    </row>
    <row r="27" spans="1:9" x14ac:dyDescent="0.2">
      <c r="A27" s="134">
        <v>-7</v>
      </c>
      <c r="B27" s="137">
        <v>-0.01</v>
      </c>
      <c r="C27" s="138"/>
      <c r="D27" s="139"/>
      <c r="E27" s="137">
        <v>-0.106</v>
      </c>
      <c r="F27" s="138"/>
      <c r="G27" s="139"/>
      <c r="H27" s="137">
        <v>-2.5999999999999999E-2</v>
      </c>
      <c r="I27" s="138"/>
    </row>
    <row r="28" spans="1:9" x14ac:dyDescent="0.2">
      <c r="A28" s="134">
        <v>-6</v>
      </c>
      <c r="B28" s="137">
        <v>0.104</v>
      </c>
      <c r="C28" s="138"/>
      <c r="D28" s="139"/>
      <c r="E28" s="137">
        <v>2.5999999999999999E-2</v>
      </c>
      <c r="F28" s="138"/>
      <c r="G28" s="139"/>
      <c r="H28" s="137">
        <v>-1.2999999999999999E-2</v>
      </c>
      <c r="I28" s="138"/>
    </row>
    <row r="29" spans="1:9" x14ac:dyDescent="0.2">
      <c r="A29" s="134">
        <v>-5</v>
      </c>
      <c r="B29" s="137">
        <v>8.5000000000000006E-2</v>
      </c>
      <c r="C29" s="138"/>
      <c r="D29" s="139"/>
      <c r="E29" s="137">
        <v>-8.5000000000000006E-2</v>
      </c>
      <c r="F29" s="138"/>
      <c r="G29" s="139"/>
      <c r="H29" s="137">
        <v>0.16400000000000001</v>
      </c>
      <c r="I29" s="138"/>
    </row>
    <row r="30" spans="1:9" x14ac:dyDescent="0.2">
      <c r="A30" s="134">
        <v>-4</v>
      </c>
      <c r="B30" s="137">
        <v>9.9000000000000005E-2</v>
      </c>
      <c r="C30" s="138"/>
      <c r="D30" s="139"/>
      <c r="E30" s="137">
        <v>0.04</v>
      </c>
      <c r="F30" s="138"/>
      <c r="G30" s="139"/>
      <c r="H30" s="137">
        <v>-0.13900000000000001</v>
      </c>
      <c r="I30" s="138"/>
    </row>
    <row r="31" spans="1:9" x14ac:dyDescent="0.2">
      <c r="A31" s="134">
        <v>-3</v>
      </c>
      <c r="B31" s="137">
        <v>0.11700000000000001</v>
      </c>
      <c r="C31" s="138"/>
      <c r="D31" s="139"/>
      <c r="E31" s="137">
        <v>3.5999999999999997E-2</v>
      </c>
      <c r="F31" s="138"/>
      <c r="G31" s="139"/>
      <c r="H31" s="137">
        <v>9.8000000000000004E-2</v>
      </c>
      <c r="I31" s="138"/>
    </row>
    <row r="32" spans="1:9" x14ac:dyDescent="0.2">
      <c r="A32" s="134">
        <v>-2</v>
      </c>
      <c r="B32" s="137">
        <v>6.0000000000000001E-3</v>
      </c>
      <c r="C32" s="138"/>
      <c r="D32" s="139"/>
      <c r="E32" s="137">
        <v>0.22600000000000001</v>
      </c>
      <c r="F32" s="138"/>
      <c r="G32" s="139"/>
      <c r="H32" s="137">
        <v>-0.112</v>
      </c>
      <c r="I32" s="138"/>
    </row>
    <row r="33" spans="1:9" x14ac:dyDescent="0.2">
      <c r="A33" s="134">
        <v>-1</v>
      </c>
      <c r="B33" s="137">
        <v>0.16400000000000001</v>
      </c>
      <c r="C33" s="138"/>
      <c r="D33" s="139"/>
      <c r="E33" s="137">
        <v>-0.16800000000000001</v>
      </c>
      <c r="F33" s="138"/>
      <c r="G33" s="139"/>
      <c r="H33" s="137">
        <v>-0.18</v>
      </c>
      <c r="I33" s="138"/>
    </row>
    <row r="34" spans="1:9" x14ac:dyDescent="0.2">
      <c r="A34" s="134">
        <v>0</v>
      </c>
      <c r="B34" s="137">
        <v>0.96499999999999997</v>
      </c>
      <c r="C34" s="138"/>
      <c r="D34" s="139"/>
      <c r="E34" s="137">
        <v>-9.0999999999999998E-2</v>
      </c>
      <c r="F34" s="138"/>
      <c r="G34" s="139"/>
      <c r="H34" s="137">
        <v>-0.67900000000000005</v>
      </c>
      <c r="I34" s="138"/>
    </row>
    <row r="35" spans="1:9" x14ac:dyDescent="0.2">
      <c r="A35" s="134">
        <v>1</v>
      </c>
      <c r="B35" s="137">
        <v>0.251</v>
      </c>
      <c r="C35" s="138"/>
      <c r="D35" s="139"/>
      <c r="E35" s="137">
        <v>-8.0000000000000002E-3</v>
      </c>
      <c r="F35" s="138"/>
      <c r="G35" s="139"/>
      <c r="H35" s="137">
        <v>-0.20399999999999999</v>
      </c>
      <c r="I35" s="138"/>
    </row>
    <row r="36" spans="1:9" x14ac:dyDescent="0.2">
      <c r="A36" s="134">
        <v>2</v>
      </c>
      <c r="B36" s="137">
        <v>-1.4E-2</v>
      </c>
      <c r="C36" s="138"/>
      <c r="D36" s="139"/>
      <c r="E36" s="137">
        <v>7.0000000000000001E-3</v>
      </c>
      <c r="F36" s="138"/>
      <c r="G36" s="139"/>
      <c r="H36" s="137">
        <v>7.1999999999999995E-2</v>
      </c>
      <c r="I36" s="138"/>
    </row>
    <row r="37" spans="1:9" x14ac:dyDescent="0.2">
      <c r="A37" s="134">
        <v>3</v>
      </c>
      <c r="B37" s="137">
        <v>-0.16400000000000001</v>
      </c>
      <c r="C37" s="138"/>
      <c r="D37" s="139"/>
      <c r="E37" s="137">
        <v>4.2000000000000003E-2</v>
      </c>
      <c r="F37" s="138"/>
      <c r="G37" s="139"/>
      <c r="H37" s="137">
        <v>8.3000000000000004E-2</v>
      </c>
      <c r="I37" s="138"/>
    </row>
    <row r="38" spans="1:9" x14ac:dyDescent="0.2">
      <c r="A38" s="134">
        <v>4</v>
      </c>
      <c r="B38" s="137">
        <v>-1.4E-2</v>
      </c>
      <c r="C38" s="138"/>
      <c r="D38" s="139"/>
      <c r="E38" s="137">
        <v>0</v>
      </c>
      <c r="F38" s="138"/>
      <c r="G38" s="139"/>
      <c r="H38" s="137">
        <v>0.106</v>
      </c>
      <c r="I38" s="138"/>
    </row>
    <row r="39" spans="1:9" x14ac:dyDescent="0.2">
      <c r="A39" s="134">
        <v>5</v>
      </c>
      <c r="B39" s="137">
        <v>0.13500000000000001</v>
      </c>
      <c r="C39" s="138"/>
      <c r="D39" s="139"/>
      <c r="E39" s="137">
        <v>-3.7999999999999999E-2</v>
      </c>
      <c r="F39" s="138"/>
      <c r="G39" s="139"/>
      <c r="H39" s="137">
        <v>0.19400000000000001</v>
      </c>
      <c r="I39" s="138"/>
    </row>
    <row r="40" spans="1:9" x14ac:dyDescent="0.2">
      <c r="A40" s="134">
        <v>6</v>
      </c>
      <c r="B40" s="137">
        <v>-5.1999999999999998E-2</v>
      </c>
      <c r="C40" s="138"/>
      <c r="D40" s="139"/>
      <c r="E40" s="137">
        <v>-0.30199999999999999</v>
      </c>
      <c r="F40" s="138"/>
      <c r="G40" s="139"/>
      <c r="H40" s="137">
        <v>7.5999999999999998E-2</v>
      </c>
      <c r="I40" s="138"/>
    </row>
    <row r="41" spans="1:9" x14ac:dyDescent="0.2">
      <c r="A41" s="134">
        <v>7</v>
      </c>
      <c r="B41" s="137">
        <v>0.06</v>
      </c>
      <c r="C41" s="138"/>
      <c r="D41" s="139"/>
      <c r="E41" s="137">
        <v>-0.19900000000000001</v>
      </c>
      <c r="F41" s="138"/>
      <c r="G41" s="139"/>
      <c r="H41" s="137">
        <v>0.12</v>
      </c>
      <c r="I41" s="138"/>
    </row>
    <row r="42" spans="1:9" x14ac:dyDescent="0.2">
      <c r="A42" s="134">
        <v>8</v>
      </c>
      <c r="B42" s="137">
        <v>0.155</v>
      </c>
      <c r="C42" s="138"/>
      <c r="D42" s="139"/>
      <c r="E42" s="137">
        <v>-0.108</v>
      </c>
      <c r="F42" s="138"/>
      <c r="G42" s="139"/>
      <c r="H42" s="137">
        <v>-4.1000000000000002E-2</v>
      </c>
      <c r="I42" s="138"/>
    </row>
    <row r="43" spans="1:9" x14ac:dyDescent="0.2">
      <c r="A43" s="134">
        <v>9</v>
      </c>
      <c r="B43" s="137">
        <v>-8.0000000000000002E-3</v>
      </c>
      <c r="C43" s="138"/>
      <c r="D43" s="139"/>
      <c r="E43" s="137">
        <v>-0.14599999999999999</v>
      </c>
      <c r="F43" s="138"/>
      <c r="G43" s="139"/>
      <c r="H43" s="137">
        <v>-6.9000000000000006E-2</v>
      </c>
      <c r="I43" s="138"/>
    </row>
    <row r="44" spans="1:9" x14ac:dyDescent="0.2">
      <c r="A44" s="134">
        <v>10</v>
      </c>
      <c r="B44" s="137">
        <v>0.16400000000000001</v>
      </c>
      <c r="C44" s="138"/>
      <c r="D44" s="139"/>
      <c r="E44" s="137">
        <v>8.2000000000000003E-2</v>
      </c>
      <c r="F44" s="138"/>
      <c r="G44" s="139"/>
      <c r="H44" s="137">
        <v>0.13</v>
      </c>
      <c r="I44" s="138"/>
    </row>
    <row r="45" spans="1:9" x14ac:dyDescent="0.2">
      <c r="A45" s="134">
        <v>11</v>
      </c>
      <c r="B45" s="137">
        <v>-8.1000000000000003E-2</v>
      </c>
      <c r="C45" s="138"/>
      <c r="D45" s="139"/>
      <c r="E45" s="137">
        <v>0.04</v>
      </c>
      <c r="F45" s="138"/>
      <c r="G45" s="139"/>
      <c r="H45" s="137">
        <v>-8.9999999999999993E-3</v>
      </c>
      <c r="I45" s="138"/>
    </row>
    <row r="46" spans="1:9" x14ac:dyDescent="0.2">
      <c r="A46" s="134">
        <v>12</v>
      </c>
      <c r="B46" s="137">
        <v>-5.8000000000000003E-2</v>
      </c>
      <c r="C46" s="138"/>
      <c r="D46" s="139"/>
      <c r="E46" s="137">
        <v>0.246</v>
      </c>
      <c r="F46" s="138"/>
      <c r="G46" s="139"/>
      <c r="H46" s="137">
        <v>-3.7999999999999999E-2</v>
      </c>
      <c r="I46" s="138"/>
    </row>
    <row r="47" spans="1:9" x14ac:dyDescent="0.2">
      <c r="A47" s="134">
        <v>13</v>
      </c>
      <c r="B47" s="137">
        <v>-0.16500000000000001</v>
      </c>
      <c r="C47" s="138"/>
      <c r="D47" s="139"/>
      <c r="E47" s="137">
        <v>1.4E-2</v>
      </c>
      <c r="F47" s="138"/>
      <c r="G47" s="139"/>
      <c r="H47" s="137">
        <v>7.0999999999999994E-2</v>
      </c>
      <c r="I47" s="138"/>
    </row>
    <row r="48" spans="1:9" x14ac:dyDescent="0.2">
      <c r="A48" s="134">
        <v>14</v>
      </c>
      <c r="B48" s="137">
        <v>-8.1000000000000003E-2</v>
      </c>
      <c r="C48" s="138"/>
      <c r="D48" s="139"/>
      <c r="E48" s="137">
        <v>-9.0999999999999998E-2</v>
      </c>
      <c r="F48" s="138"/>
      <c r="G48" s="139"/>
      <c r="H48" s="137">
        <v>1.9E-2</v>
      </c>
      <c r="I48" s="138"/>
    </row>
    <row r="49" spans="1:9" x14ac:dyDescent="0.2">
      <c r="A49" s="134">
        <v>15</v>
      </c>
      <c r="B49" s="137">
        <v>7.0000000000000001E-3</v>
      </c>
      <c r="C49" s="138"/>
      <c r="D49" s="139"/>
      <c r="E49" s="137">
        <v>-1E-3</v>
      </c>
      <c r="F49" s="138"/>
      <c r="G49" s="139"/>
      <c r="H49" s="137">
        <v>-4.2999999999999997E-2</v>
      </c>
      <c r="I49" s="138"/>
    </row>
    <row r="50" spans="1:9" x14ac:dyDescent="0.2">
      <c r="A50" s="134">
        <v>16</v>
      </c>
      <c r="B50" s="137">
        <v>6.5000000000000002E-2</v>
      </c>
      <c r="C50" s="138"/>
      <c r="D50" s="139"/>
      <c r="E50" s="137">
        <v>-0.02</v>
      </c>
      <c r="F50" s="138"/>
      <c r="G50" s="139"/>
      <c r="H50" s="137">
        <v>-8.5999999999999993E-2</v>
      </c>
      <c r="I50" s="138"/>
    </row>
    <row r="51" spans="1:9" x14ac:dyDescent="0.2">
      <c r="A51" s="134">
        <v>17</v>
      </c>
      <c r="B51" s="137">
        <v>8.1000000000000003E-2</v>
      </c>
      <c r="C51" s="138"/>
      <c r="D51" s="139"/>
      <c r="E51" s="137">
        <v>1.7000000000000001E-2</v>
      </c>
      <c r="F51" s="138"/>
      <c r="G51" s="139"/>
      <c r="H51" s="137">
        <v>-0.05</v>
      </c>
      <c r="I51" s="138"/>
    </row>
    <row r="52" spans="1:9" x14ac:dyDescent="0.2">
      <c r="A52" s="134">
        <v>18</v>
      </c>
      <c r="B52" s="137">
        <v>0.17199999999999999</v>
      </c>
      <c r="C52" s="138"/>
      <c r="D52" s="139"/>
      <c r="E52" s="137">
        <v>5.3999999999999999E-2</v>
      </c>
      <c r="F52" s="138"/>
      <c r="G52" s="139"/>
      <c r="H52" s="137">
        <v>6.6000000000000003E-2</v>
      </c>
      <c r="I52" s="138"/>
    </row>
    <row r="53" spans="1:9" x14ac:dyDescent="0.2">
      <c r="A53" s="134">
        <v>19</v>
      </c>
      <c r="B53" s="137">
        <v>-4.2999999999999997E-2</v>
      </c>
      <c r="C53" s="138"/>
      <c r="D53" s="139"/>
      <c r="E53" s="137">
        <v>0.11899999999999999</v>
      </c>
      <c r="F53" s="138"/>
      <c r="G53" s="139"/>
      <c r="H53" s="137">
        <v>-8.7999999999999995E-2</v>
      </c>
      <c r="I53" s="138"/>
    </row>
    <row r="54" spans="1:9" x14ac:dyDescent="0.2">
      <c r="A54" s="134">
        <v>20</v>
      </c>
      <c r="B54" s="137">
        <v>1.2999999999999999E-2</v>
      </c>
      <c r="C54" s="138"/>
      <c r="D54" s="139"/>
      <c r="E54" s="137">
        <v>9.4E-2</v>
      </c>
      <c r="F54" s="138"/>
      <c r="G54" s="139"/>
      <c r="H54" s="137">
        <v>-2.8000000000000001E-2</v>
      </c>
      <c r="I54" s="138"/>
    </row>
    <row r="55" spans="1:9" x14ac:dyDescent="0.2">
      <c r="A55" s="140"/>
      <c r="C55" s="141"/>
      <c r="E55" s="142"/>
      <c r="F55" s="141"/>
      <c r="G55" s="142"/>
      <c r="I55" s="141"/>
    </row>
    <row r="56" spans="1:9" x14ac:dyDescent="0.2">
      <c r="A56" s="133" t="s">
        <v>144</v>
      </c>
    </row>
    <row r="57" spans="1:9" x14ac:dyDescent="0.2">
      <c r="A57" s="133"/>
    </row>
    <row r="58" spans="1:9" x14ac:dyDescent="0.2">
      <c r="A58" s="133"/>
    </row>
    <row r="59" spans="1:9" x14ac:dyDescent="0.2">
      <c r="A59" s="133"/>
    </row>
    <row r="60" spans="1:9" x14ac:dyDescent="0.2">
      <c r="A60" s="133"/>
    </row>
    <row r="61" spans="1:9" x14ac:dyDescent="0.2">
      <c r="A61" s="133"/>
    </row>
    <row r="62" spans="1:9" x14ac:dyDescent="0.2">
      <c r="A62" s="133"/>
    </row>
    <row r="63" spans="1:9" x14ac:dyDescent="0.2">
      <c r="A63" s="133"/>
    </row>
    <row r="64" spans="1:9" x14ac:dyDescent="0.2">
      <c r="A64" s="133"/>
    </row>
    <row r="65" spans="1:1" x14ac:dyDescent="0.2">
      <c r="A65" s="133"/>
    </row>
    <row r="66" spans="1:1" x14ac:dyDescent="0.2">
      <c r="A66" s="133"/>
    </row>
    <row r="67" spans="1:1" x14ac:dyDescent="0.2">
      <c r="A67" s="133"/>
    </row>
    <row r="68" spans="1:1" x14ac:dyDescent="0.2">
      <c r="A68" s="133"/>
    </row>
    <row r="69" spans="1:1" x14ac:dyDescent="0.2">
      <c r="A69" s="133"/>
    </row>
    <row r="70" spans="1:1" x14ac:dyDescent="0.2">
      <c r="A70" s="133"/>
    </row>
    <row r="71" spans="1:1" x14ac:dyDescent="0.2">
      <c r="A71" s="133"/>
    </row>
    <row r="72" spans="1:1" x14ac:dyDescent="0.2">
      <c r="A72" s="133"/>
    </row>
    <row r="73" spans="1:1" x14ac:dyDescent="0.2">
      <c r="A73" s="143"/>
    </row>
    <row r="74" spans="1:1" x14ac:dyDescent="0.2">
      <c r="A74" s="143"/>
    </row>
    <row r="75" spans="1:1" x14ac:dyDescent="0.2">
      <c r="A75" s="133" t="s">
        <v>145</v>
      </c>
    </row>
    <row r="76" spans="1:1" x14ac:dyDescent="0.2">
      <c r="A76" s="141"/>
    </row>
    <row r="77" spans="1:1" x14ac:dyDescent="0.2">
      <c r="A77" s="141"/>
    </row>
    <row r="78" spans="1:1" x14ac:dyDescent="0.2">
      <c r="A78" s="141"/>
    </row>
    <row r="79" spans="1:1" x14ac:dyDescent="0.2">
      <c r="A79" s="141"/>
    </row>
    <row r="80" spans="1:1" x14ac:dyDescent="0.2">
      <c r="A80" s="133" t="s">
        <v>523</v>
      </c>
    </row>
    <row r="81" spans="1:1" x14ac:dyDescent="0.2">
      <c r="A81" s="133"/>
    </row>
    <row r="82" spans="1:1" x14ac:dyDescent="0.2">
      <c r="A82" s="141"/>
    </row>
    <row r="83" spans="1:1" x14ac:dyDescent="0.2">
      <c r="A83" s="141"/>
    </row>
    <row r="84" spans="1:1" x14ac:dyDescent="0.2">
      <c r="A84" s="141"/>
    </row>
    <row r="85" spans="1:1" x14ac:dyDescent="0.2">
      <c r="A85" s="141"/>
    </row>
    <row r="86" spans="1:1" x14ac:dyDescent="0.2">
      <c r="A86" s="141"/>
    </row>
    <row r="87" spans="1:1" x14ac:dyDescent="0.2">
      <c r="A87" s="141"/>
    </row>
    <row r="88" spans="1:1" x14ac:dyDescent="0.2">
      <c r="A88" s="141"/>
    </row>
    <row r="89" spans="1:1" x14ac:dyDescent="0.2">
      <c r="A89" s="141"/>
    </row>
    <row r="90" spans="1:1" x14ac:dyDescent="0.2">
      <c r="A90" s="141"/>
    </row>
    <row r="91" spans="1:1" x14ac:dyDescent="0.2">
      <c r="A91" s="141"/>
    </row>
    <row r="92" spans="1:1" x14ac:dyDescent="0.2">
      <c r="A92" s="141"/>
    </row>
  </sheetData>
  <mergeCells count="3">
    <mergeCell ref="B12:C12"/>
    <mergeCell ref="E12:F12"/>
    <mergeCell ref="H12:I12"/>
  </mergeCells>
  <hyperlinks>
    <hyperlink ref="F1" location="Forside!A1" display="Forside" xr:uid="{00000000-0004-0000-1600-000000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4"/>
  <sheetViews>
    <sheetView topLeftCell="A10" workbookViewId="0">
      <selection activeCell="K15" sqref="K15:K34"/>
    </sheetView>
  </sheetViews>
  <sheetFormatPr baseColWidth="10" defaultColWidth="15.83203125" defaultRowHeight="18" customHeight="1" x14ac:dyDescent="0.2"/>
  <cols>
    <col min="1" max="1" width="21.5" style="62" customWidth="1"/>
    <col min="2" max="5" width="15.83203125" style="62"/>
    <col min="6" max="6" width="5.83203125" style="62" customWidth="1"/>
    <col min="7" max="7" width="19.6640625" style="62" customWidth="1"/>
    <col min="8" max="11" width="15.83203125" style="62"/>
    <col min="12" max="12" width="5.83203125" style="62" customWidth="1"/>
    <col min="13" max="13" width="19.6640625" style="62" customWidth="1"/>
    <col min="14" max="16384" width="15.83203125" style="62"/>
  </cols>
  <sheetData>
    <row r="1" spans="1:17" ht="18" customHeight="1" x14ac:dyDescent="0.2">
      <c r="A1" s="62" t="s">
        <v>363</v>
      </c>
      <c r="B1" s="2" t="s">
        <v>1</v>
      </c>
    </row>
    <row r="2" spans="1:17" ht="18" customHeight="1" x14ac:dyDescent="0.2">
      <c r="A2" s="63"/>
      <c r="C2" s="64"/>
    </row>
    <row r="3" spans="1:17" ht="18" customHeight="1" x14ac:dyDescent="0.2">
      <c r="A3" s="77" t="s">
        <v>313</v>
      </c>
      <c r="B3" s="70"/>
      <c r="C3" s="78"/>
      <c r="D3" s="70"/>
      <c r="E3" s="70"/>
      <c r="F3" s="70"/>
      <c r="G3" s="70"/>
      <c r="H3" s="70"/>
      <c r="I3" s="70"/>
    </row>
    <row r="4" spans="1:17" ht="18" customHeight="1" x14ac:dyDescent="0.2">
      <c r="A4" s="77" t="s">
        <v>314</v>
      </c>
      <c r="B4" s="70"/>
      <c r="C4" s="78"/>
      <c r="D4" s="70"/>
      <c r="E4" s="70"/>
      <c r="F4" s="70"/>
      <c r="G4" s="70"/>
      <c r="H4" s="70"/>
      <c r="I4" s="70"/>
    </row>
    <row r="5" spans="1:17" ht="18" customHeight="1" x14ac:dyDescent="0.2">
      <c r="A5" s="70"/>
      <c r="B5" s="70"/>
      <c r="C5" s="78"/>
      <c r="D5" s="70"/>
      <c r="E5" s="70"/>
      <c r="F5" s="70"/>
      <c r="G5" s="70"/>
      <c r="H5" s="70"/>
      <c r="I5" s="70"/>
    </row>
    <row r="6" spans="1:17" ht="18" customHeight="1" x14ac:dyDescent="0.2">
      <c r="A6" s="93" t="s">
        <v>296</v>
      </c>
      <c r="B6" s="231" t="s">
        <v>315</v>
      </c>
      <c r="C6" s="78"/>
      <c r="D6" s="70"/>
      <c r="E6" s="70"/>
      <c r="F6" s="70"/>
      <c r="G6" s="93" t="s">
        <v>296</v>
      </c>
      <c r="H6" s="231" t="s">
        <v>316</v>
      </c>
      <c r="I6" s="78"/>
      <c r="J6" s="70"/>
      <c r="K6" s="70"/>
      <c r="M6" s="93" t="s">
        <v>296</v>
      </c>
      <c r="N6" s="231" t="s">
        <v>317</v>
      </c>
      <c r="O6" s="78"/>
      <c r="P6" s="70"/>
      <c r="Q6" s="70"/>
    </row>
    <row r="7" spans="1:17" ht="18" customHeight="1" x14ac:dyDescent="0.2">
      <c r="A7" s="93" t="s">
        <v>300</v>
      </c>
      <c r="B7" s="112">
        <v>2500000</v>
      </c>
      <c r="C7" s="62" t="s">
        <v>301</v>
      </c>
      <c r="F7" s="70"/>
      <c r="G7" s="93" t="s">
        <v>300</v>
      </c>
      <c r="H7" s="112">
        <v>2500000</v>
      </c>
      <c r="I7" s="62" t="s">
        <v>301</v>
      </c>
      <c r="M7" s="93" t="s">
        <v>300</v>
      </c>
      <c r="N7" s="112">
        <v>2500000</v>
      </c>
      <c r="O7" s="62" t="s">
        <v>301</v>
      </c>
    </row>
    <row r="8" spans="1:17" ht="18" customHeight="1" x14ac:dyDescent="0.2">
      <c r="A8" s="93" t="s">
        <v>302</v>
      </c>
      <c r="B8" s="232">
        <v>0.05</v>
      </c>
      <c r="F8" s="70"/>
      <c r="G8" s="93" t="s">
        <v>302</v>
      </c>
      <c r="H8" s="232">
        <v>0.06</v>
      </c>
      <c r="M8" s="93" t="s">
        <v>302</v>
      </c>
      <c r="N8" s="232">
        <v>7.0000000000000007E-2</v>
      </c>
    </row>
    <row r="9" spans="1:17" ht="18" customHeight="1" x14ac:dyDescent="0.2">
      <c r="A9" s="93" t="s">
        <v>303</v>
      </c>
      <c r="B9" s="79">
        <v>5</v>
      </c>
      <c r="F9" s="70"/>
      <c r="G9" s="93" t="s">
        <v>303</v>
      </c>
      <c r="H9" s="79">
        <v>5</v>
      </c>
      <c r="M9" s="93" t="s">
        <v>303</v>
      </c>
      <c r="N9" s="79">
        <v>5</v>
      </c>
    </row>
    <row r="10" spans="1:17" ht="18" customHeight="1" x14ac:dyDescent="0.2">
      <c r="A10" s="93" t="s">
        <v>304</v>
      </c>
      <c r="B10" s="79">
        <v>4</v>
      </c>
      <c r="F10" s="70"/>
      <c r="G10" s="93" t="s">
        <v>304</v>
      </c>
      <c r="H10" s="79">
        <v>4</v>
      </c>
      <c r="M10" s="93" t="s">
        <v>304</v>
      </c>
      <c r="N10" s="79">
        <v>4</v>
      </c>
    </row>
    <row r="11" spans="1:17" ht="18" customHeight="1" x14ac:dyDescent="0.2">
      <c r="F11" s="70"/>
    </row>
    <row r="12" spans="1:17" ht="18" customHeight="1" x14ac:dyDescent="0.2">
      <c r="A12" s="62" t="s">
        <v>305</v>
      </c>
      <c r="F12" s="70"/>
      <c r="G12" s="62" t="s">
        <v>306</v>
      </c>
      <c r="M12" s="62" t="s">
        <v>318</v>
      </c>
    </row>
    <row r="13" spans="1:17" ht="18" customHeight="1" x14ac:dyDescent="0.2">
      <c r="A13" s="85" t="s">
        <v>308</v>
      </c>
      <c r="B13" s="85" t="s">
        <v>309</v>
      </c>
      <c r="C13" s="85" t="s">
        <v>310</v>
      </c>
      <c r="D13" s="85" t="s">
        <v>311</v>
      </c>
      <c r="E13" s="85" t="s">
        <v>312</v>
      </c>
      <c r="F13" s="70"/>
      <c r="G13" s="85" t="s">
        <v>308</v>
      </c>
      <c r="H13" s="85" t="s">
        <v>309</v>
      </c>
      <c r="I13" s="85" t="s">
        <v>310</v>
      </c>
      <c r="J13" s="85" t="s">
        <v>311</v>
      </c>
      <c r="K13" s="85" t="s">
        <v>312</v>
      </c>
      <c r="M13" s="85" t="s">
        <v>308</v>
      </c>
      <c r="N13" s="85" t="s">
        <v>309</v>
      </c>
      <c r="O13" s="85" t="s">
        <v>310</v>
      </c>
      <c r="P13" s="85" t="s">
        <v>311</v>
      </c>
      <c r="Q13" s="85" t="s">
        <v>312</v>
      </c>
    </row>
    <row r="14" spans="1:17" ht="18" customHeight="1" x14ac:dyDescent="0.2">
      <c r="A14" s="87">
        <v>0</v>
      </c>
      <c r="B14" s="83">
        <f>B7</f>
        <v>2500000</v>
      </c>
      <c r="C14" s="164"/>
      <c r="D14" s="164"/>
      <c r="E14" s="165"/>
      <c r="F14" s="70"/>
      <c r="G14" s="87">
        <v>0</v>
      </c>
      <c r="H14" s="83">
        <f>H7</f>
        <v>2500000</v>
      </c>
      <c r="I14" s="164"/>
      <c r="J14" s="164"/>
      <c r="K14" s="165"/>
      <c r="M14" s="87">
        <v>0</v>
      </c>
      <c r="N14" s="83"/>
      <c r="O14" s="164"/>
      <c r="P14" s="164"/>
      <c r="Q14" s="165"/>
    </row>
    <row r="15" spans="1:17" ht="18" customHeight="1" x14ac:dyDescent="0.2">
      <c r="A15" s="87">
        <v>1</v>
      </c>
      <c r="B15" s="83">
        <f>B14+E15</f>
        <v>2299393.5320232715</v>
      </c>
      <c r="C15" s="83">
        <f>B14*0.05</f>
        <v>125000</v>
      </c>
      <c r="D15" s="83">
        <f>E15+C15</f>
        <v>-75606.46797672828</v>
      </c>
      <c r="E15" s="83">
        <f>PMT($B$8,$B$9*$B$10,$B$7)</f>
        <v>-200606.46797672828</v>
      </c>
      <c r="F15" s="90"/>
      <c r="G15" s="87">
        <v>1</v>
      </c>
      <c r="H15" s="83"/>
      <c r="I15" s="83">
        <f>H14*0.05</f>
        <v>125000</v>
      </c>
      <c r="J15" s="83">
        <f>$H$14/20</f>
        <v>125000</v>
      </c>
      <c r="K15" s="83">
        <f>SUM(I15:J15)</f>
        <v>250000</v>
      </c>
      <c r="M15" s="87">
        <v>1</v>
      </c>
      <c r="N15" s="83"/>
      <c r="O15" s="83"/>
      <c r="P15" s="88"/>
      <c r="Q15" s="83"/>
    </row>
    <row r="16" spans="1:17" ht="18" customHeight="1" x14ac:dyDescent="0.2">
      <c r="A16" s="87">
        <v>2</v>
      </c>
      <c r="B16" s="83">
        <f t="shared" ref="B16:B34" si="0">B15+E16</f>
        <v>2098787.0640465431</v>
      </c>
      <c r="C16" s="83">
        <f t="shared" ref="C16:C34" si="1">B15*0.05</f>
        <v>114969.67660116358</v>
      </c>
      <c r="D16" s="83">
        <f t="shared" ref="D16:D34" si="2">E16+C16</f>
        <v>-85636.791375564702</v>
      </c>
      <c r="E16" s="83">
        <f t="shared" ref="E16:E34" si="3">PMT($B$8,$B$9*$B$10,$B$7)</f>
        <v>-200606.46797672828</v>
      </c>
      <c r="F16" s="90"/>
      <c r="G16" s="87">
        <v>2</v>
      </c>
      <c r="H16" s="83"/>
      <c r="I16" s="83"/>
      <c r="J16" s="83">
        <f t="shared" ref="J16:K34" si="4">$H$14/20</f>
        <v>125000</v>
      </c>
      <c r="K16" s="83">
        <f t="shared" ref="K16:K34" si="5">SUM(I16:J16)</f>
        <v>125000</v>
      </c>
      <c r="M16" s="87">
        <v>2</v>
      </c>
      <c r="N16" s="83"/>
      <c r="O16" s="83"/>
      <c r="P16" s="88"/>
      <c r="Q16" s="83"/>
    </row>
    <row r="17" spans="1:17" ht="18" customHeight="1" x14ac:dyDescent="0.2">
      <c r="A17" s="87">
        <v>3</v>
      </c>
      <c r="B17" s="83">
        <f t="shared" si="0"/>
        <v>1898180.5960698149</v>
      </c>
      <c r="C17" s="83">
        <f t="shared" si="1"/>
        <v>104939.35320232715</v>
      </c>
      <c r="D17" s="83">
        <f t="shared" si="2"/>
        <v>-95667.114774401125</v>
      </c>
      <c r="E17" s="83">
        <f t="shared" si="3"/>
        <v>-200606.46797672828</v>
      </c>
      <c r="F17" s="90"/>
      <c r="G17" s="87">
        <v>3</v>
      </c>
      <c r="H17" s="83"/>
      <c r="I17" s="83"/>
      <c r="J17" s="83">
        <f t="shared" si="4"/>
        <v>125000</v>
      </c>
      <c r="K17" s="83">
        <f t="shared" si="5"/>
        <v>125000</v>
      </c>
      <c r="M17" s="87">
        <v>3</v>
      </c>
      <c r="N17" s="83"/>
      <c r="O17" s="83"/>
      <c r="P17" s="88"/>
      <c r="Q17" s="83"/>
    </row>
    <row r="18" spans="1:17" ht="18" customHeight="1" x14ac:dyDescent="0.2">
      <c r="A18" s="87">
        <v>4</v>
      </c>
      <c r="B18" s="83">
        <f t="shared" si="0"/>
        <v>1697574.1280930866</v>
      </c>
      <c r="C18" s="83">
        <f t="shared" si="1"/>
        <v>94909.029803490746</v>
      </c>
      <c r="D18" s="83">
        <f t="shared" si="2"/>
        <v>-105697.43817323753</v>
      </c>
      <c r="E18" s="83">
        <f t="shared" si="3"/>
        <v>-200606.46797672828</v>
      </c>
      <c r="F18" s="90"/>
      <c r="G18" s="87">
        <v>4</v>
      </c>
      <c r="H18" s="83"/>
      <c r="I18" s="83"/>
      <c r="J18" s="83">
        <f t="shared" si="4"/>
        <v>125000</v>
      </c>
      <c r="K18" s="83">
        <f t="shared" si="5"/>
        <v>125000</v>
      </c>
      <c r="M18" s="87">
        <v>4</v>
      </c>
      <c r="N18" s="83"/>
      <c r="O18" s="83"/>
      <c r="P18" s="88"/>
      <c r="Q18" s="83"/>
    </row>
    <row r="19" spans="1:17" ht="18" customHeight="1" x14ac:dyDescent="0.2">
      <c r="A19" s="87">
        <v>5</v>
      </c>
      <c r="B19" s="83">
        <f t="shared" si="0"/>
        <v>1496967.6601163584</v>
      </c>
      <c r="C19" s="83">
        <f t="shared" si="1"/>
        <v>84878.706404654338</v>
      </c>
      <c r="D19" s="83">
        <f t="shared" si="2"/>
        <v>-115727.76157207394</v>
      </c>
      <c r="E19" s="83">
        <f t="shared" si="3"/>
        <v>-200606.46797672828</v>
      </c>
      <c r="F19" s="84"/>
      <c r="G19" s="87">
        <v>5</v>
      </c>
      <c r="H19" s="83"/>
      <c r="I19" s="83"/>
      <c r="J19" s="83">
        <f t="shared" si="4"/>
        <v>125000</v>
      </c>
      <c r="K19" s="83">
        <f t="shared" si="5"/>
        <v>125000</v>
      </c>
      <c r="M19" s="87">
        <v>5</v>
      </c>
      <c r="N19" s="83"/>
      <c r="O19" s="83"/>
      <c r="P19" s="88"/>
      <c r="Q19" s="83"/>
    </row>
    <row r="20" spans="1:17" ht="18" customHeight="1" x14ac:dyDescent="0.2">
      <c r="A20" s="87">
        <v>6</v>
      </c>
      <c r="B20" s="83">
        <f t="shared" si="0"/>
        <v>1296361.1921396302</v>
      </c>
      <c r="C20" s="83">
        <f t="shared" si="1"/>
        <v>74848.38300581793</v>
      </c>
      <c r="D20" s="83">
        <f t="shared" si="2"/>
        <v>-125758.08497091035</v>
      </c>
      <c r="E20" s="83">
        <f t="shared" si="3"/>
        <v>-200606.46797672828</v>
      </c>
      <c r="F20" s="84"/>
      <c r="G20" s="87">
        <v>6</v>
      </c>
      <c r="H20" s="83"/>
      <c r="I20" s="83"/>
      <c r="J20" s="83">
        <f t="shared" si="4"/>
        <v>125000</v>
      </c>
      <c r="K20" s="83">
        <f t="shared" si="5"/>
        <v>125000</v>
      </c>
      <c r="M20" s="87">
        <v>6</v>
      </c>
      <c r="N20" s="83"/>
      <c r="O20" s="83"/>
      <c r="P20" s="88"/>
      <c r="Q20" s="83"/>
    </row>
    <row r="21" spans="1:17" ht="18" customHeight="1" x14ac:dyDescent="0.2">
      <c r="A21" s="87">
        <v>7</v>
      </c>
      <c r="B21" s="83">
        <f t="shared" si="0"/>
        <v>1095754.724162902</v>
      </c>
      <c r="C21" s="83">
        <f t="shared" si="1"/>
        <v>64818.059606981515</v>
      </c>
      <c r="D21" s="83">
        <f t="shared" si="2"/>
        <v>-135788.40836974676</v>
      </c>
      <c r="E21" s="83">
        <f t="shared" si="3"/>
        <v>-200606.46797672828</v>
      </c>
      <c r="F21" s="84"/>
      <c r="G21" s="87">
        <v>7</v>
      </c>
      <c r="H21" s="83"/>
      <c r="I21" s="83"/>
      <c r="J21" s="83">
        <f t="shared" si="4"/>
        <v>125000</v>
      </c>
      <c r="K21" s="83">
        <f t="shared" si="5"/>
        <v>125000</v>
      </c>
      <c r="M21" s="87">
        <v>7</v>
      </c>
      <c r="N21" s="83"/>
      <c r="O21" s="83"/>
      <c r="P21" s="88"/>
      <c r="Q21" s="83"/>
    </row>
    <row r="22" spans="1:17" ht="18" customHeight="1" x14ac:dyDescent="0.2">
      <c r="A22" s="87">
        <v>8</v>
      </c>
      <c r="B22" s="83">
        <f t="shared" si="0"/>
        <v>895148.25618617376</v>
      </c>
      <c r="C22" s="83">
        <f t="shared" si="1"/>
        <v>54787.736208145099</v>
      </c>
      <c r="D22" s="83">
        <f t="shared" si="2"/>
        <v>-145818.73176858318</v>
      </c>
      <c r="E22" s="83">
        <f t="shared" si="3"/>
        <v>-200606.46797672828</v>
      </c>
      <c r="F22" s="84"/>
      <c r="G22" s="87">
        <v>8</v>
      </c>
      <c r="H22" s="83"/>
      <c r="I22" s="83"/>
      <c r="J22" s="83">
        <f t="shared" si="4"/>
        <v>125000</v>
      </c>
      <c r="K22" s="83">
        <f t="shared" si="5"/>
        <v>125000</v>
      </c>
      <c r="M22" s="87">
        <v>8</v>
      </c>
      <c r="N22" s="83"/>
      <c r="O22" s="83"/>
      <c r="P22" s="88"/>
      <c r="Q22" s="83"/>
    </row>
    <row r="23" spans="1:17" ht="18" customHeight="1" x14ac:dyDescent="0.2">
      <c r="A23" s="87">
        <v>9</v>
      </c>
      <c r="B23" s="83">
        <f t="shared" si="0"/>
        <v>694541.78820944554</v>
      </c>
      <c r="C23" s="83">
        <f t="shared" si="1"/>
        <v>44757.412809308691</v>
      </c>
      <c r="D23" s="83">
        <f t="shared" si="2"/>
        <v>-155849.0551674196</v>
      </c>
      <c r="E23" s="83">
        <f t="shared" si="3"/>
        <v>-200606.46797672828</v>
      </c>
      <c r="F23" s="84"/>
      <c r="G23" s="87">
        <v>9</v>
      </c>
      <c r="H23" s="83"/>
      <c r="I23" s="83"/>
      <c r="J23" s="83">
        <f t="shared" si="4"/>
        <v>125000</v>
      </c>
      <c r="K23" s="83">
        <f t="shared" si="5"/>
        <v>125000</v>
      </c>
      <c r="M23" s="87">
        <v>9</v>
      </c>
      <c r="N23" s="83"/>
      <c r="O23" s="83"/>
      <c r="P23" s="88"/>
      <c r="Q23" s="83"/>
    </row>
    <row r="24" spans="1:17" ht="18" customHeight="1" x14ac:dyDescent="0.2">
      <c r="A24" s="87">
        <v>10</v>
      </c>
      <c r="B24" s="83">
        <f t="shared" si="0"/>
        <v>493935.32023271726</v>
      </c>
      <c r="C24" s="83">
        <f t="shared" si="1"/>
        <v>34727.089410472276</v>
      </c>
      <c r="D24" s="83">
        <f t="shared" si="2"/>
        <v>-165879.378566256</v>
      </c>
      <c r="E24" s="83">
        <f t="shared" si="3"/>
        <v>-200606.46797672828</v>
      </c>
      <c r="F24" s="84"/>
      <c r="G24" s="87">
        <v>10</v>
      </c>
      <c r="H24" s="83"/>
      <c r="I24" s="83"/>
      <c r="J24" s="83">
        <f t="shared" si="4"/>
        <v>125000</v>
      </c>
      <c r="K24" s="83">
        <f t="shared" si="5"/>
        <v>125000</v>
      </c>
      <c r="M24" s="87">
        <v>10</v>
      </c>
      <c r="N24" s="83"/>
      <c r="O24" s="83"/>
      <c r="P24" s="88"/>
      <c r="Q24" s="83"/>
    </row>
    <row r="25" spans="1:17" ht="18" customHeight="1" x14ac:dyDescent="0.2">
      <c r="A25" s="87">
        <v>11</v>
      </c>
      <c r="B25" s="83">
        <f t="shared" si="0"/>
        <v>293328.85225598898</v>
      </c>
      <c r="C25" s="83">
        <f t="shared" si="1"/>
        <v>24696.766011635864</v>
      </c>
      <c r="D25" s="83">
        <f t="shared" si="2"/>
        <v>-175909.70196509242</v>
      </c>
      <c r="E25" s="83">
        <f t="shared" si="3"/>
        <v>-200606.46797672828</v>
      </c>
      <c r="G25" s="87">
        <v>11</v>
      </c>
      <c r="H25" s="83"/>
      <c r="I25" s="83"/>
      <c r="J25" s="83">
        <f t="shared" si="4"/>
        <v>125000</v>
      </c>
      <c r="K25" s="83">
        <f t="shared" si="5"/>
        <v>125000</v>
      </c>
      <c r="M25" s="87">
        <v>11</v>
      </c>
      <c r="N25" s="83"/>
      <c r="O25" s="83"/>
      <c r="P25" s="88"/>
      <c r="Q25" s="83"/>
    </row>
    <row r="26" spans="1:17" ht="18" customHeight="1" x14ac:dyDescent="0.2">
      <c r="A26" s="87">
        <v>12</v>
      </c>
      <c r="B26" s="83">
        <f t="shared" si="0"/>
        <v>92722.384279260703</v>
      </c>
      <c r="C26" s="83">
        <f t="shared" si="1"/>
        <v>14666.44261279945</v>
      </c>
      <c r="D26" s="83">
        <f t="shared" si="2"/>
        <v>-185940.02536392884</v>
      </c>
      <c r="E26" s="83">
        <f t="shared" si="3"/>
        <v>-200606.46797672828</v>
      </c>
      <c r="G26" s="87">
        <v>12</v>
      </c>
      <c r="H26" s="83"/>
      <c r="I26" s="83"/>
      <c r="J26" s="83">
        <f t="shared" si="4"/>
        <v>125000</v>
      </c>
      <c r="K26" s="83">
        <f t="shared" si="5"/>
        <v>125000</v>
      </c>
      <c r="M26" s="87">
        <v>12</v>
      </c>
      <c r="N26" s="83"/>
      <c r="O26" s="83"/>
      <c r="P26" s="88"/>
      <c r="Q26" s="83"/>
    </row>
    <row r="27" spans="1:17" ht="18" customHeight="1" x14ac:dyDescent="0.2">
      <c r="A27" s="87">
        <v>13</v>
      </c>
      <c r="B27" s="83">
        <f t="shared" si="0"/>
        <v>-107884.08369746758</v>
      </c>
      <c r="C27" s="83">
        <f t="shared" si="1"/>
        <v>4636.1192139630357</v>
      </c>
      <c r="D27" s="83">
        <f t="shared" si="2"/>
        <v>-195970.34876276524</v>
      </c>
      <c r="E27" s="83">
        <f t="shared" si="3"/>
        <v>-200606.46797672828</v>
      </c>
      <c r="G27" s="87">
        <v>13</v>
      </c>
      <c r="H27" s="83"/>
      <c r="I27" s="83"/>
      <c r="J27" s="83">
        <f t="shared" si="4"/>
        <v>125000</v>
      </c>
      <c r="K27" s="83">
        <f t="shared" si="5"/>
        <v>125000</v>
      </c>
      <c r="M27" s="87">
        <v>13</v>
      </c>
      <c r="N27" s="83"/>
      <c r="O27" s="83"/>
      <c r="P27" s="88"/>
      <c r="Q27" s="83"/>
    </row>
    <row r="28" spans="1:17" ht="18" customHeight="1" x14ac:dyDescent="0.2">
      <c r="A28" s="87">
        <v>14</v>
      </c>
      <c r="B28" s="83">
        <f t="shared" si="0"/>
        <v>-308490.55167419586</v>
      </c>
      <c r="C28" s="83">
        <f t="shared" si="1"/>
        <v>-5394.2041848733788</v>
      </c>
      <c r="D28" s="83">
        <f t="shared" si="2"/>
        <v>-206000.67216160166</v>
      </c>
      <c r="E28" s="83">
        <f t="shared" si="3"/>
        <v>-200606.46797672828</v>
      </c>
      <c r="G28" s="87">
        <v>14</v>
      </c>
      <c r="H28" s="83"/>
      <c r="I28" s="83"/>
      <c r="J28" s="83">
        <f t="shared" si="4"/>
        <v>125000</v>
      </c>
      <c r="K28" s="83">
        <f t="shared" si="5"/>
        <v>125000</v>
      </c>
      <c r="M28" s="87">
        <v>14</v>
      </c>
      <c r="N28" s="83"/>
      <c r="O28" s="83"/>
      <c r="P28" s="88"/>
      <c r="Q28" s="83"/>
    </row>
    <row r="29" spans="1:17" ht="18" customHeight="1" x14ac:dyDescent="0.2">
      <c r="A29" s="87">
        <v>15</v>
      </c>
      <c r="B29" s="83">
        <f t="shared" si="0"/>
        <v>-509097.01965092414</v>
      </c>
      <c r="C29" s="83">
        <f t="shared" si="1"/>
        <v>-15424.527583709794</v>
      </c>
      <c r="D29" s="83">
        <f t="shared" si="2"/>
        <v>-216030.99556043808</v>
      </c>
      <c r="E29" s="83">
        <f t="shared" si="3"/>
        <v>-200606.46797672828</v>
      </c>
      <c r="G29" s="87">
        <v>15</v>
      </c>
      <c r="H29" s="83"/>
      <c r="I29" s="83"/>
      <c r="J29" s="83">
        <f t="shared" si="4"/>
        <v>125000</v>
      </c>
      <c r="K29" s="83">
        <f t="shared" si="5"/>
        <v>125000</v>
      </c>
      <c r="M29" s="87">
        <v>15</v>
      </c>
      <c r="N29" s="83"/>
      <c r="O29" s="83"/>
      <c r="P29" s="88"/>
      <c r="Q29" s="83"/>
    </row>
    <row r="30" spans="1:17" ht="18" customHeight="1" x14ac:dyDescent="0.2">
      <c r="A30" s="87">
        <v>16</v>
      </c>
      <c r="B30" s="83">
        <f t="shared" si="0"/>
        <v>-709703.48762765247</v>
      </c>
      <c r="C30" s="83">
        <f t="shared" si="1"/>
        <v>-25454.85098254621</v>
      </c>
      <c r="D30" s="83">
        <f t="shared" si="2"/>
        <v>-226061.3189592745</v>
      </c>
      <c r="E30" s="83">
        <f t="shared" si="3"/>
        <v>-200606.46797672828</v>
      </c>
      <c r="G30" s="87">
        <v>16</v>
      </c>
      <c r="H30" s="83"/>
      <c r="I30" s="83"/>
      <c r="J30" s="83">
        <f t="shared" si="4"/>
        <v>125000</v>
      </c>
      <c r="K30" s="83">
        <f t="shared" si="5"/>
        <v>125000</v>
      </c>
      <c r="M30" s="87">
        <v>16</v>
      </c>
      <c r="N30" s="83"/>
      <c r="O30" s="83"/>
      <c r="P30" s="88"/>
      <c r="Q30" s="83"/>
    </row>
    <row r="31" spans="1:17" ht="18" customHeight="1" x14ac:dyDescent="0.2">
      <c r="A31" s="87">
        <v>17</v>
      </c>
      <c r="B31" s="83">
        <f t="shared" si="0"/>
        <v>-910309.9556043807</v>
      </c>
      <c r="C31" s="83">
        <f t="shared" si="1"/>
        <v>-35485.174381382625</v>
      </c>
      <c r="D31" s="83">
        <f t="shared" si="2"/>
        <v>-236091.6423581109</v>
      </c>
      <c r="E31" s="83">
        <f t="shared" si="3"/>
        <v>-200606.46797672828</v>
      </c>
      <c r="G31" s="87">
        <v>17</v>
      </c>
      <c r="H31" s="83"/>
      <c r="I31" s="83"/>
      <c r="J31" s="83">
        <f t="shared" si="4"/>
        <v>125000</v>
      </c>
      <c r="K31" s="83">
        <f t="shared" si="5"/>
        <v>125000</v>
      </c>
      <c r="M31" s="87">
        <v>17</v>
      </c>
      <c r="N31" s="83"/>
      <c r="O31" s="83"/>
      <c r="P31" s="88"/>
      <c r="Q31" s="83"/>
    </row>
    <row r="32" spans="1:17" ht="18" customHeight="1" x14ac:dyDescent="0.2">
      <c r="A32" s="87">
        <v>18</v>
      </c>
      <c r="B32" s="83">
        <f t="shared" si="0"/>
        <v>-1110916.4235811089</v>
      </c>
      <c r="C32" s="83">
        <f t="shared" si="1"/>
        <v>-45515.497780219041</v>
      </c>
      <c r="D32" s="83">
        <f t="shared" si="2"/>
        <v>-246121.96575694732</v>
      </c>
      <c r="E32" s="83">
        <f t="shared" si="3"/>
        <v>-200606.46797672828</v>
      </c>
      <c r="G32" s="87">
        <v>18</v>
      </c>
      <c r="H32" s="83"/>
      <c r="I32" s="83"/>
      <c r="J32" s="83">
        <f t="shared" si="4"/>
        <v>125000</v>
      </c>
      <c r="K32" s="83">
        <f t="shared" si="5"/>
        <v>125000</v>
      </c>
      <c r="M32" s="87">
        <v>18</v>
      </c>
      <c r="N32" s="83"/>
      <c r="O32" s="83"/>
      <c r="P32" s="88"/>
      <c r="Q32" s="83"/>
    </row>
    <row r="33" spans="1:17" ht="18" customHeight="1" x14ac:dyDescent="0.2">
      <c r="A33" s="87">
        <v>19</v>
      </c>
      <c r="B33" s="83">
        <f t="shared" si="0"/>
        <v>-1311522.8915578371</v>
      </c>
      <c r="C33" s="83">
        <f t="shared" si="1"/>
        <v>-55545.821179055449</v>
      </c>
      <c r="D33" s="83">
        <f t="shared" si="2"/>
        <v>-256152.28915578371</v>
      </c>
      <c r="E33" s="83">
        <f t="shared" si="3"/>
        <v>-200606.46797672828</v>
      </c>
      <c r="G33" s="87">
        <v>19</v>
      </c>
      <c r="H33" s="83"/>
      <c r="I33" s="83"/>
      <c r="J33" s="83">
        <f t="shared" si="4"/>
        <v>125000</v>
      </c>
      <c r="K33" s="83">
        <f t="shared" si="5"/>
        <v>125000</v>
      </c>
      <c r="M33" s="87">
        <v>19</v>
      </c>
      <c r="N33" s="83"/>
      <c r="O33" s="83"/>
      <c r="P33" s="88"/>
      <c r="Q33" s="83"/>
    </row>
    <row r="34" spans="1:17" ht="18" customHeight="1" x14ac:dyDescent="0.2">
      <c r="A34" s="87">
        <v>20</v>
      </c>
      <c r="B34" s="83">
        <f t="shared" si="0"/>
        <v>-1512129.3595345654</v>
      </c>
      <c r="C34" s="83">
        <f t="shared" si="1"/>
        <v>-65576.144577891857</v>
      </c>
      <c r="D34" s="83">
        <f t="shared" si="2"/>
        <v>-266182.61255462014</v>
      </c>
      <c r="E34" s="83">
        <f t="shared" si="3"/>
        <v>-200606.46797672828</v>
      </c>
      <c r="G34" s="87">
        <v>20</v>
      </c>
      <c r="H34" s="83"/>
      <c r="I34" s="83"/>
      <c r="J34" s="83">
        <f t="shared" si="4"/>
        <v>125000</v>
      </c>
      <c r="K34" s="83">
        <f t="shared" si="5"/>
        <v>125000</v>
      </c>
      <c r="M34" s="87">
        <v>20</v>
      </c>
      <c r="N34" s="83"/>
      <c r="O34" s="83"/>
      <c r="P34" s="83"/>
      <c r="Q34" s="83"/>
    </row>
  </sheetData>
  <hyperlinks>
    <hyperlink ref="B1" location="Forside!A1" display="Forside" xr:uid="{00000000-0004-0000-0200-000000000000}"/>
  </hyperlink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9"/>
  <sheetViews>
    <sheetView workbookViewId="0"/>
  </sheetViews>
  <sheetFormatPr baseColWidth="10" defaultColWidth="15.83203125" defaultRowHeight="18" customHeight="1" x14ac:dyDescent="0.2"/>
  <cols>
    <col min="1" max="1" width="20.5" style="62" customWidth="1"/>
    <col min="2" max="4" width="15.83203125" style="62"/>
    <col min="5" max="5" width="21.33203125" style="62" bestFit="1" customWidth="1"/>
    <col min="6" max="6" width="17.1640625" style="62" bestFit="1" customWidth="1"/>
    <col min="7" max="7" width="5.83203125" style="62" customWidth="1"/>
    <col min="8" max="8" width="20" style="62" customWidth="1"/>
    <col min="9" max="11" width="15.83203125" style="62"/>
    <col min="12" max="12" width="21.33203125" style="62" bestFit="1" customWidth="1"/>
    <col min="13" max="13" width="15.83203125" style="62"/>
    <col min="14" max="14" width="5.83203125" style="62" customWidth="1"/>
    <col min="15" max="15" width="20.5" style="62" customWidth="1"/>
    <col min="16" max="18" width="15.83203125" style="62"/>
    <col min="19" max="19" width="21.33203125" style="62" bestFit="1" customWidth="1"/>
    <col min="20" max="16384" width="15.83203125" style="62"/>
  </cols>
  <sheetData>
    <row r="1" spans="1:11" ht="18" customHeight="1" x14ac:dyDescent="0.2">
      <c r="A1" s="62" t="s">
        <v>319</v>
      </c>
      <c r="C1" s="2" t="s">
        <v>1</v>
      </c>
    </row>
    <row r="2" spans="1:11" ht="18" customHeight="1" x14ac:dyDescent="0.2">
      <c r="A2" s="63"/>
      <c r="C2" s="64"/>
    </row>
    <row r="3" spans="1:11" ht="18" customHeight="1" x14ac:dyDescent="0.2">
      <c r="A3" s="386" t="s">
        <v>320</v>
      </c>
      <c r="B3" s="386"/>
      <c r="C3" s="386"/>
      <c r="D3" s="386"/>
      <c r="E3" s="386"/>
      <c r="F3" s="386"/>
      <c r="G3" s="386"/>
      <c r="H3" s="386"/>
      <c r="I3" s="386"/>
      <c r="J3" s="70"/>
      <c r="K3" s="70"/>
    </row>
    <row r="4" spans="1:11" ht="18" customHeight="1" x14ac:dyDescent="0.2">
      <c r="A4" s="386"/>
      <c r="B4" s="386"/>
      <c r="C4" s="386"/>
      <c r="D4" s="386"/>
      <c r="E4" s="386"/>
      <c r="F4" s="386"/>
      <c r="G4" s="386"/>
      <c r="H4" s="386"/>
      <c r="I4" s="386"/>
      <c r="J4" s="70"/>
      <c r="K4" s="70"/>
    </row>
    <row r="5" spans="1:11" ht="18" customHeight="1" x14ac:dyDescent="0.2">
      <c r="A5" s="387"/>
      <c r="B5" s="387"/>
      <c r="C5" s="387"/>
      <c r="D5" s="387"/>
      <c r="E5" s="387"/>
      <c r="F5" s="387"/>
      <c r="G5" s="387"/>
      <c r="H5" s="387"/>
      <c r="I5" s="387"/>
      <c r="J5" s="70"/>
      <c r="K5" s="70"/>
    </row>
    <row r="6" spans="1:11" ht="18" customHeight="1" x14ac:dyDescent="0.2">
      <c r="A6" s="387"/>
      <c r="B6" s="387"/>
      <c r="C6" s="387"/>
      <c r="D6" s="387"/>
      <c r="E6" s="387"/>
      <c r="F6" s="387"/>
      <c r="G6" s="387"/>
      <c r="H6" s="387"/>
      <c r="I6" s="387"/>
      <c r="J6" s="70"/>
      <c r="K6" s="70"/>
    </row>
    <row r="7" spans="1:11" ht="18" customHeight="1" x14ac:dyDescent="0.2">
      <c r="A7" s="387"/>
      <c r="B7" s="387"/>
      <c r="C7" s="387"/>
      <c r="D7" s="387"/>
      <c r="E7" s="387"/>
      <c r="F7" s="387"/>
      <c r="G7" s="387"/>
      <c r="H7" s="387"/>
      <c r="I7" s="387"/>
      <c r="J7" s="70"/>
      <c r="K7" s="70"/>
    </row>
    <row r="8" spans="1:11" ht="18" customHeight="1" x14ac:dyDescent="0.2">
      <c r="A8" s="387"/>
      <c r="B8" s="387"/>
      <c r="C8" s="387"/>
      <c r="D8" s="387"/>
      <c r="E8" s="387"/>
      <c r="F8" s="387"/>
      <c r="G8" s="387"/>
      <c r="H8" s="387"/>
      <c r="I8" s="387"/>
      <c r="J8" s="70"/>
      <c r="K8" s="70"/>
    </row>
    <row r="9" spans="1:11" ht="18" customHeight="1" x14ac:dyDescent="0.2">
      <c r="A9" s="387"/>
      <c r="B9" s="387"/>
      <c r="C9" s="387"/>
      <c r="D9" s="387"/>
      <c r="E9" s="387"/>
      <c r="F9" s="387"/>
      <c r="G9" s="387"/>
      <c r="H9" s="387"/>
      <c r="I9" s="387"/>
      <c r="J9" s="70"/>
      <c r="K9" s="70"/>
    </row>
    <row r="10" spans="1:11" ht="18" customHeight="1" x14ac:dyDescent="0.2">
      <c r="A10" s="387"/>
      <c r="B10" s="387"/>
      <c r="C10" s="387"/>
      <c r="D10" s="387"/>
      <c r="E10" s="387"/>
      <c r="F10" s="387"/>
      <c r="G10" s="387"/>
      <c r="H10" s="387"/>
      <c r="I10" s="387"/>
      <c r="J10" s="70"/>
      <c r="K10" s="70"/>
    </row>
    <row r="11" spans="1:11" ht="18" customHeight="1" x14ac:dyDescent="0.2">
      <c r="A11" s="387"/>
      <c r="B11" s="387"/>
      <c r="C11" s="387"/>
      <c r="D11" s="387"/>
      <c r="E11" s="387"/>
      <c r="F11" s="387"/>
      <c r="G11" s="387"/>
      <c r="H11" s="387"/>
      <c r="I11" s="387"/>
      <c r="J11" s="70"/>
      <c r="K11" s="70"/>
    </row>
    <row r="12" spans="1:11" ht="18" customHeight="1" x14ac:dyDescent="0.2">
      <c r="A12" s="77" t="s">
        <v>321</v>
      </c>
      <c r="B12" s="70"/>
      <c r="C12" s="78"/>
      <c r="J12" s="70"/>
      <c r="K12" s="70"/>
    </row>
    <row r="13" spans="1:11" ht="18" customHeight="1" x14ac:dyDescent="0.2">
      <c r="A13" s="77" t="s">
        <v>322</v>
      </c>
      <c r="B13" s="70"/>
      <c r="C13" s="78"/>
      <c r="J13" s="70"/>
      <c r="K13" s="70"/>
    </row>
    <row r="14" spans="1:11" ht="18" customHeight="1" x14ac:dyDescent="0.2">
      <c r="A14" s="387"/>
      <c r="B14" s="387"/>
      <c r="C14" s="387"/>
      <c r="D14" s="387"/>
      <c r="E14" s="387"/>
      <c r="F14" s="387"/>
      <c r="G14" s="387"/>
      <c r="H14" s="387"/>
      <c r="I14" s="387"/>
      <c r="J14" s="70"/>
      <c r="K14" s="70"/>
    </row>
    <row r="15" spans="1:11" ht="18" customHeight="1" x14ac:dyDescent="0.2">
      <c r="A15" s="387"/>
      <c r="B15" s="387"/>
      <c r="C15" s="387"/>
      <c r="D15" s="387"/>
      <c r="E15" s="387"/>
      <c r="F15" s="387"/>
      <c r="G15" s="387"/>
      <c r="H15" s="387"/>
      <c r="I15" s="387"/>
      <c r="J15" s="70"/>
      <c r="K15" s="70"/>
    </row>
    <row r="16" spans="1:11" ht="18" customHeight="1" x14ac:dyDescent="0.2">
      <c r="A16" s="387"/>
      <c r="B16" s="387"/>
      <c r="C16" s="387"/>
      <c r="D16" s="387"/>
      <c r="E16" s="387"/>
      <c r="F16" s="387"/>
      <c r="G16" s="387"/>
      <c r="H16" s="387"/>
      <c r="I16" s="387"/>
      <c r="J16" s="70"/>
      <c r="K16" s="70"/>
    </row>
    <row r="17" spans="1:20" ht="18" customHeight="1" x14ac:dyDescent="0.2">
      <c r="A17" s="387"/>
      <c r="B17" s="387"/>
      <c r="C17" s="387"/>
      <c r="D17" s="387"/>
      <c r="E17" s="387"/>
      <c r="F17" s="387"/>
      <c r="G17" s="387"/>
      <c r="H17" s="387"/>
      <c r="I17" s="387"/>
      <c r="J17" s="70"/>
      <c r="K17" s="70"/>
    </row>
    <row r="18" spans="1:20" ht="18" customHeight="1" x14ac:dyDescent="0.2">
      <c r="A18" s="77" t="s">
        <v>323</v>
      </c>
      <c r="B18" s="70"/>
      <c r="C18" s="78"/>
      <c r="J18" s="70"/>
      <c r="K18" s="70"/>
    </row>
    <row r="19" spans="1:20" ht="18" customHeight="1" x14ac:dyDescent="0.2">
      <c r="A19" s="387"/>
      <c r="B19" s="387"/>
      <c r="C19" s="387"/>
      <c r="D19" s="387"/>
      <c r="E19" s="387"/>
      <c r="F19" s="387"/>
      <c r="G19" s="387"/>
      <c r="H19" s="387"/>
      <c r="I19" s="387"/>
      <c r="J19" s="70"/>
      <c r="K19" s="70"/>
    </row>
    <row r="20" spans="1:20" ht="18" customHeight="1" x14ac:dyDescent="0.2">
      <c r="A20" s="387"/>
      <c r="B20" s="387"/>
      <c r="C20" s="387"/>
      <c r="D20" s="387"/>
      <c r="E20" s="387"/>
      <c r="F20" s="387"/>
      <c r="G20" s="387"/>
      <c r="H20" s="387"/>
      <c r="I20" s="387"/>
      <c r="J20" s="70"/>
      <c r="K20" s="70"/>
    </row>
    <row r="21" spans="1:20" ht="18" customHeight="1" x14ac:dyDescent="0.2">
      <c r="A21" s="387"/>
      <c r="B21" s="387"/>
      <c r="C21" s="387"/>
      <c r="D21" s="387"/>
      <c r="E21" s="387"/>
      <c r="F21" s="387"/>
      <c r="G21" s="387"/>
      <c r="H21" s="387"/>
      <c r="I21" s="387"/>
      <c r="J21" s="70"/>
      <c r="K21" s="70"/>
    </row>
    <row r="22" spans="1:20" ht="18" customHeight="1" x14ac:dyDescent="0.2">
      <c r="A22" s="70"/>
      <c r="B22" s="70"/>
      <c r="C22" s="78"/>
      <c r="J22" s="70"/>
      <c r="K22" s="70"/>
    </row>
    <row r="23" spans="1:20" ht="18" customHeight="1" x14ac:dyDescent="0.2">
      <c r="A23" s="93" t="s">
        <v>296</v>
      </c>
      <c r="B23" s="231" t="s">
        <v>297</v>
      </c>
      <c r="C23" s="78"/>
      <c r="D23" s="70"/>
      <c r="E23" s="70"/>
      <c r="F23" s="70"/>
      <c r="G23" s="70"/>
      <c r="H23" s="93" t="s">
        <v>296</v>
      </c>
      <c r="I23" s="231" t="s">
        <v>298</v>
      </c>
      <c r="J23" s="78"/>
      <c r="K23" s="70"/>
      <c r="L23" s="70"/>
      <c r="M23" s="70"/>
      <c r="O23" s="93" t="s">
        <v>296</v>
      </c>
      <c r="P23" s="231" t="s">
        <v>299</v>
      </c>
      <c r="Q23" s="78"/>
      <c r="R23" s="70"/>
      <c r="S23" s="70"/>
    </row>
    <row r="24" spans="1:20" ht="18" customHeight="1" x14ac:dyDescent="0.2">
      <c r="A24" s="93" t="s">
        <v>300</v>
      </c>
      <c r="B24" s="112">
        <v>1000000</v>
      </c>
      <c r="C24" s="62" t="s">
        <v>301</v>
      </c>
      <c r="G24" s="70"/>
      <c r="H24" s="93" t="s">
        <v>300</v>
      </c>
      <c r="I24" s="112">
        <v>1000000</v>
      </c>
      <c r="J24" s="62" t="s">
        <v>301</v>
      </c>
      <c r="O24" s="93" t="s">
        <v>300</v>
      </c>
      <c r="P24" s="112">
        <v>1000000</v>
      </c>
      <c r="Q24" s="62" t="s">
        <v>301</v>
      </c>
    </row>
    <row r="25" spans="1:20" ht="18" customHeight="1" x14ac:dyDescent="0.2">
      <c r="A25" s="93" t="s">
        <v>324</v>
      </c>
      <c r="B25" s="112">
        <v>97</v>
      </c>
      <c r="G25" s="70"/>
      <c r="H25" s="93" t="s">
        <v>324</v>
      </c>
      <c r="I25" s="112">
        <v>96</v>
      </c>
      <c r="O25" s="93" t="s">
        <v>324</v>
      </c>
      <c r="P25" s="112">
        <v>95</v>
      </c>
    </row>
    <row r="26" spans="1:20" ht="18" customHeight="1" x14ac:dyDescent="0.2">
      <c r="A26" s="93" t="s">
        <v>325</v>
      </c>
      <c r="B26" s="234"/>
      <c r="G26" s="70"/>
      <c r="H26" s="93" t="s">
        <v>325</v>
      </c>
      <c r="I26" s="234"/>
      <c r="O26" s="93" t="s">
        <v>325</v>
      </c>
      <c r="P26" s="234"/>
    </row>
    <row r="27" spans="1:20" ht="18" customHeight="1" x14ac:dyDescent="0.2">
      <c r="A27" s="93" t="s">
        <v>326</v>
      </c>
      <c r="B27" s="277"/>
      <c r="G27" s="70"/>
      <c r="H27" s="93" t="s">
        <v>326</v>
      </c>
      <c r="I27" s="234"/>
      <c r="O27" s="93" t="s">
        <v>326</v>
      </c>
      <c r="P27" s="234"/>
    </row>
    <row r="28" spans="1:20" ht="18" customHeight="1" x14ac:dyDescent="0.2">
      <c r="A28" s="93" t="s">
        <v>302</v>
      </c>
      <c r="B28" s="232">
        <v>0.08</v>
      </c>
      <c r="G28" s="70"/>
      <c r="H28" s="93" t="s">
        <v>302</v>
      </c>
      <c r="I28" s="232">
        <v>0.08</v>
      </c>
      <c r="O28" s="93" t="s">
        <v>302</v>
      </c>
      <c r="P28" s="232">
        <v>0.08</v>
      </c>
    </row>
    <row r="29" spans="1:20" ht="18" customHeight="1" x14ac:dyDescent="0.2">
      <c r="A29" s="93" t="s">
        <v>303</v>
      </c>
      <c r="B29" s="79">
        <v>3</v>
      </c>
      <c r="G29" s="70"/>
      <c r="H29" s="93" t="s">
        <v>303</v>
      </c>
      <c r="I29" s="79">
        <v>3</v>
      </c>
      <c r="O29" s="93" t="s">
        <v>303</v>
      </c>
      <c r="P29" s="79">
        <v>3</v>
      </c>
    </row>
    <row r="30" spans="1:20" ht="18" customHeight="1" x14ac:dyDescent="0.2">
      <c r="A30" s="93" t="s">
        <v>304</v>
      </c>
      <c r="B30" s="79">
        <v>4</v>
      </c>
      <c r="G30" s="70"/>
      <c r="H30" s="93" t="s">
        <v>304</v>
      </c>
      <c r="I30" s="79">
        <v>4</v>
      </c>
      <c r="O30" s="93" t="s">
        <v>304</v>
      </c>
      <c r="P30" s="79">
        <v>4</v>
      </c>
    </row>
    <row r="31" spans="1:20" ht="18" customHeight="1" x14ac:dyDescent="0.2">
      <c r="G31" s="70"/>
    </row>
    <row r="32" spans="1:20" ht="18" customHeight="1" x14ac:dyDescent="0.2">
      <c r="A32" s="62" t="s">
        <v>305</v>
      </c>
      <c r="F32" s="62" t="s">
        <v>327</v>
      </c>
      <c r="G32" s="70"/>
      <c r="H32" s="62" t="s">
        <v>306</v>
      </c>
      <c r="M32" s="62" t="s">
        <v>327</v>
      </c>
      <c r="O32" s="62" t="s">
        <v>328</v>
      </c>
      <c r="T32" s="62" t="s">
        <v>327</v>
      </c>
    </row>
    <row r="33" spans="1:20" ht="18" customHeight="1" x14ac:dyDescent="0.2">
      <c r="A33" s="85" t="s">
        <v>329</v>
      </c>
      <c r="B33" s="85" t="s">
        <v>309</v>
      </c>
      <c r="C33" s="85" t="s">
        <v>310</v>
      </c>
      <c r="D33" s="85" t="s">
        <v>311</v>
      </c>
      <c r="E33" s="85" t="s">
        <v>312</v>
      </c>
      <c r="F33" s="85" t="s">
        <v>330</v>
      </c>
      <c r="G33" s="70"/>
      <c r="H33" s="85" t="s">
        <v>329</v>
      </c>
      <c r="I33" s="85" t="s">
        <v>309</v>
      </c>
      <c r="J33" s="85" t="s">
        <v>310</v>
      </c>
      <c r="K33" s="85" t="s">
        <v>311</v>
      </c>
      <c r="L33" s="85" t="s">
        <v>312</v>
      </c>
      <c r="M33" s="85" t="s">
        <v>330</v>
      </c>
      <c r="O33" s="85" t="s">
        <v>329</v>
      </c>
      <c r="P33" s="85" t="s">
        <v>309</v>
      </c>
      <c r="Q33" s="85" t="s">
        <v>310</v>
      </c>
      <c r="R33" s="85" t="s">
        <v>311</v>
      </c>
      <c r="S33" s="85" t="s">
        <v>312</v>
      </c>
      <c r="T33" s="85" t="s">
        <v>330</v>
      </c>
    </row>
    <row r="34" spans="1:20" ht="18" customHeight="1" x14ac:dyDescent="0.2">
      <c r="A34" s="87">
        <v>0</v>
      </c>
      <c r="B34" s="83"/>
      <c r="C34" s="164"/>
      <c r="D34" s="164"/>
      <c r="E34" s="165"/>
      <c r="F34" s="235"/>
      <c r="G34" s="70"/>
      <c r="H34" s="87">
        <v>0</v>
      </c>
      <c r="I34" s="83"/>
      <c r="J34" s="164"/>
      <c r="K34" s="164"/>
      <c r="L34" s="165"/>
      <c r="M34" s="235"/>
      <c r="O34" s="87">
        <v>0</v>
      </c>
      <c r="P34" s="83"/>
      <c r="Q34" s="164"/>
      <c r="R34" s="164"/>
      <c r="S34" s="165"/>
      <c r="T34" s="235"/>
    </row>
    <row r="35" spans="1:20" ht="18" customHeight="1" x14ac:dyDescent="0.2">
      <c r="A35" s="87">
        <v>1</v>
      </c>
      <c r="B35" s="83"/>
      <c r="C35" s="83"/>
      <c r="D35" s="83"/>
      <c r="E35" s="83"/>
      <c r="F35" s="83"/>
      <c r="G35" s="90"/>
      <c r="H35" s="87">
        <v>1</v>
      </c>
      <c r="I35" s="83"/>
      <c r="J35" s="83"/>
      <c r="K35" s="83"/>
      <c r="L35" s="83"/>
      <c r="M35" s="83"/>
      <c r="O35" s="87">
        <v>1</v>
      </c>
      <c r="P35" s="83"/>
      <c r="Q35" s="83"/>
      <c r="R35" s="88"/>
      <c r="S35" s="83"/>
      <c r="T35" s="83"/>
    </row>
    <row r="36" spans="1:20" ht="18" customHeight="1" x14ac:dyDescent="0.2">
      <c r="A36" s="87">
        <v>2</v>
      </c>
      <c r="B36" s="83"/>
      <c r="C36" s="83"/>
      <c r="D36" s="83"/>
      <c r="E36" s="83"/>
      <c r="F36" s="83"/>
      <c r="G36" s="90"/>
      <c r="H36" s="87">
        <v>2</v>
      </c>
      <c r="I36" s="83"/>
      <c r="J36" s="83"/>
      <c r="K36" s="83"/>
      <c r="L36" s="83"/>
      <c r="M36" s="83"/>
      <c r="O36" s="87">
        <v>2</v>
      </c>
      <c r="P36" s="83"/>
      <c r="Q36" s="83"/>
      <c r="R36" s="88"/>
      <c r="S36" s="83"/>
      <c r="T36" s="83"/>
    </row>
    <row r="37" spans="1:20" ht="18" customHeight="1" x14ac:dyDescent="0.2">
      <c r="A37" s="87">
        <v>3</v>
      </c>
      <c r="B37" s="83"/>
      <c r="C37" s="83"/>
      <c r="D37" s="83"/>
      <c r="E37" s="83"/>
      <c r="F37" s="83"/>
      <c r="G37" s="90"/>
      <c r="H37" s="87">
        <v>3</v>
      </c>
      <c r="I37" s="83"/>
      <c r="J37" s="83"/>
      <c r="K37" s="83"/>
      <c r="L37" s="83"/>
      <c r="M37" s="83"/>
      <c r="O37" s="87">
        <v>3</v>
      </c>
      <c r="P37" s="83"/>
      <c r="Q37" s="83"/>
      <c r="R37" s="88"/>
      <c r="S37" s="83"/>
      <c r="T37" s="83"/>
    </row>
    <row r="38" spans="1:20" ht="18" customHeight="1" x14ac:dyDescent="0.2">
      <c r="A38" s="87">
        <v>4</v>
      </c>
      <c r="B38" s="83"/>
      <c r="C38" s="83"/>
      <c r="D38" s="83"/>
      <c r="E38" s="83"/>
      <c r="F38" s="83"/>
      <c r="G38" s="90"/>
      <c r="H38" s="87">
        <v>4</v>
      </c>
      <c r="I38" s="83"/>
      <c r="J38" s="83"/>
      <c r="K38" s="83"/>
      <c r="L38" s="83"/>
      <c r="M38" s="83"/>
      <c r="O38" s="87">
        <v>4</v>
      </c>
      <c r="P38" s="83"/>
      <c r="Q38" s="83"/>
      <c r="R38" s="88"/>
      <c r="S38" s="83"/>
      <c r="T38" s="83"/>
    </row>
    <row r="39" spans="1:20" ht="18" customHeight="1" x14ac:dyDescent="0.2">
      <c r="A39" s="87">
        <v>5</v>
      </c>
      <c r="B39" s="83"/>
      <c r="C39" s="83"/>
      <c r="D39" s="83"/>
      <c r="E39" s="83"/>
      <c r="F39" s="83"/>
      <c r="G39" s="84"/>
      <c r="H39" s="87">
        <v>5</v>
      </c>
      <c r="I39" s="83"/>
      <c r="J39" s="83"/>
      <c r="K39" s="83"/>
      <c r="L39" s="83"/>
      <c r="M39" s="83"/>
      <c r="O39" s="87">
        <v>5</v>
      </c>
      <c r="P39" s="83"/>
      <c r="Q39" s="83"/>
      <c r="R39" s="88"/>
      <c r="S39" s="83"/>
      <c r="T39" s="83"/>
    </row>
    <row r="40" spans="1:20" ht="18" customHeight="1" x14ac:dyDescent="0.2">
      <c r="A40" s="87">
        <v>6</v>
      </c>
      <c r="B40" s="83"/>
      <c r="C40" s="83"/>
      <c r="D40" s="83"/>
      <c r="E40" s="83"/>
      <c r="F40" s="83"/>
      <c r="G40" s="84"/>
      <c r="H40" s="87">
        <v>6</v>
      </c>
      <c r="I40" s="83"/>
      <c r="J40" s="83"/>
      <c r="K40" s="83"/>
      <c r="L40" s="83"/>
      <c r="M40" s="83"/>
      <c r="O40" s="87">
        <v>6</v>
      </c>
      <c r="P40" s="83"/>
      <c r="Q40" s="83"/>
      <c r="R40" s="88"/>
      <c r="S40" s="83"/>
      <c r="T40" s="83"/>
    </row>
    <row r="41" spans="1:20" ht="18" customHeight="1" x14ac:dyDescent="0.2">
      <c r="A41" s="87">
        <v>7</v>
      </c>
      <c r="B41" s="83"/>
      <c r="C41" s="83"/>
      <c r="D41" s="83"/>
      <c r="E41" s="83"/>
      <c r="F41" s="83"/>
      <c r="G41" s="84"/>
      <c r="H41" s="87">
        <v>7</v>
      </c>
      <c r="I41" s="83"/>
      <c r="J41" s="83"/>
      <c r="K41" s="83"/>
      <c r="L41" s="83"/>
      <c r="M41" s="83"/>
      <c r="O41" s="87">
        <v>7</v>
      </c>
      <c r="P41" s="83"/>
      <c r="Q41" s="83"/>
      <c r="R41" s="88"/>
      <c r="S41" s="83"/>
      <c r="T41" s="83"/>
    </row>
    <row r="42" spans="1:20" ht="18" customHeight="1" x14ac:dyDescent="0.2">
      <c r="A42" s="87">
        <v>8</v>
      </c>
      <c r="B42" s="83"/>
      <c r="C42" s="83"/>
      <c r="D42" s="83"/>
      <c r="E42" s="83"/>
      <c r="F42" s="83"/>
      <c r="G42" s="84"/>
      <c r="H42" s="87">
        <v>8</v>
      </c>
      <c r="I42" s="83"/>
      <c r="J42" s="83"/>
      <c r="K42" s="83"/>
      <c r="L42" s="83"/>
      <c r="M42" s="83"/>
      <c r="O42" s="87">
        <v>8</v>
      </c>
      <c r="P42" s="83"/>
      <c r="Q42" s="83"/>
      <c r="R42" s="88"/>
      <c r="S42" s="83"/>
      <c r="T42" s="83"/>
    </row>
    <row r="43" spans="1:20" ht="18" customHeight="1" x14ac:dyDescent="0.2">
      <c r="A43" s="87">
        <v>9</v>
      </c>
      <c r="B43" s="83"/>
      <c r="C43" s="83"/>
      <c r="D43" s="83"/>
      <c r="E43" s="83"/>
      <c r="F43" s="83"/>
      <c r="G43" s="84"/>
      <c r="H43" s="87">
        <v>9</v>
      </c>
      <c r="I43" s="83"/>
      <c r="J43" s="83"/>
      <c r="K43" s="83"/>
      <c r="L43" s="83"/>
      <c r="M43" s="83"/>
      <c r="O43" s="87">
        <v>9</v>
      </c>
      <c r="P43" s="83"/>
      <c r="Q43" s="83"/>
      <c r="R43" s="88"/>
      <c r="S43" s="83"/>
      <c r="T43" s="83"/>
    </row>
    <row r="44" spans="1:20" ht="18" customHeight="1" x14ac:dyDescent="0.2">
      <c r="A44" s="87">
        <v>10</v>
      </c>
      <c r="B44" s="83"/>
      <c r="C44" s="83"/>
      <c r="D44" s="83"/>
      <c r="E44" s="83"/>
      <c r="F44" s="83"/>
      <c r="G44" s="84"/>
      <c r="H44" s="87">
        <v>10</v>
      </c>
      <c r="I44" s="83"/>
      <c r="J44" s="83"/>
      <c r="K44" s="83"/>
      <c r="L44" s="83"/>
      <c r="M44" s="83"/>
      <c r="O44" s="87">
        <v>10</v>
      </c>
      <c r="P44" s="83"/>
      <c r="Q44" s="83"/>
      <c r="R44" s="88"/>
      <c r="S44" s="83"/>
      <c r="T44" s="83"/>
    </row>
    <row r="45" spans="1:20" ht="18" customHeight="1" x14ac:dyDescent="0.2">
      <c r="A45" s="87">
        <v>11</v>
      </c>
      <c r="B45" s="83"/>
      <c r="C45" s="83"/>
      <c r="D45" s="83"/>
      <c r="E45" s="83"/>
      <c r="F45" s="83"/>
      <c r="H45" s="87">
        <v>11</v>
      </c>
      <c r="I45" s="83"/>
      <c r="J45" s="83"/>
      <c r="K45" s="83"/>
      <c r="L45" s="83"/>
      <c r="M45" s="83"/>
      <c r="O45" s="87">
        <v>11</v>
      </c>
      <c r="P45" s="83"/>
      <c r="Q45" s="83"/>
      <c r="R45" s="88"/>
      <c r="S45" s="83"/>
      <c r="T45" s="83"/>
    </row>
    <row r="46" spans="1:20" ht="18" customHeight="1" x14ac:dyDescent="0.2">
      <c r="A46" s="87">
        <v>12</v>
      </c>
      <c r="B46" s="83"/>
      <c r="C46" s="83"/>
      <c r="D46" s="83"/>
      <c r="E46" s="83"/>
      <c r="F46" s="83"/>
      <c r="H46" s="87">
        <v>12</v>
      </c>
      <c r="I46" s="83"/>
      <c r="J46" s="83"/>
      <c r="K46" s="83"/>
      <c r="L46" s="83"/>
      <c r="M46" s="83"/>
      <c r="O46" s="87">
        <v>12</v>
      </c>
      <c r="P46" s="83"/>
      <c r="Q46" s="83"/>
      <c r="R46" s="83"/>
      <c r="S46" s="83"/>
      <c r="T46" s="83"/>
    </row>
    <row r="47" spans="1:20" ht="18" customHeight="1" x14ac:dyDescent="0.2">
      <c r="A47" s="115"/>
      <c r="B47" s="95"/>
      <c r="C47" s="95"/>
      <c r="D47" s="95"/>
      <c r="E47" s="95"/>
      <c r="F47" s="95"/>
    </row>
    <row r="48" spans="1:20" ht="18" customHeight="1" x14ac:dyDescent="0.2">
      <c r="A48" s="236"/>
      <c r="B48" s="236"/>
      <c r="C48" s="236"/>
      <c r="D48" s="236"/>
      <c r="E48" s="91" t="s">
        <v>331</v>
      </c>
      <c r="F48" s="158"/>
      <c r="L48" s="91" t="s">
        <v>331</v>
      </c>
      <c r="M48" s="158"/>
      <c r="S48" s="91" t="s">
        <v>331</v>
      </c>
      <c r="T48" s="158"/>
    </row>
    <row r="49" spans="1:20" ht="18" customHeight="1" x14ac:dyDescent="0.2">
      <c r="A49" s="236"/>
      <c r="B49" s="236"/>
      <c r="C49" s="236"/>
      <c r="D49" s="236"/>
      <c r="E49" s="91" t="s">
        <v>332</v>
      </c>
      <c r="F49" s="237"/>
      <c r="L49" s="91" t="s">
        <v>332</v>
      </c>
      <c r="M49" s="237"/>
      <c r="S49" s="91" t="s">
        <v>332</v>
      </c>
      <c r="T49" s="237"/>
    </row>
    <row r="50" spans="1:20" ht="18" customHeight="1" x14ac:dyDescent="0.2">
      <c r="A50" s="236"/>
      <c r="B50" s="236"/>
      <c r="C50" s="236"/>
      <c r="D50" s="236"/>
      <c r="E50" s="236"/>
      <c r="F50" s="236"/>
    </row>
    <row r="51" spans="1:20" ht="18" customHeight="1" x14ac:dyDescent="0.2">
      <c r="A51" s="236"/>
      <c r="B51" s="236"/>
      <c r="C51" s="236"/>
      <c r="D51" s="236"/>
      <c r="E51" s="236"/>
      <c r="F51" s="236"/>
    </row>
    <row r="52" spans="1:20" ht="18" customHeight="1" x14ac:dyDescent="0.2">
      <c r="A52" s="236"/>
      <c r="B52" s="236"/>
      <c r="C52" s="236"/>
      <c r="D52" s="236"/>
      <c r="E52" s="236"/>
      <c r="F52" s="236"/>
    </row>
    <row r="53" spans="1:20" ht="18" customHeight="1" x14ac:dyDescent="0.2">
      <c r="A53" s="238"/>
      <c r="B53" s="236"/>
      <c r="C53" s="236"/>
      <c r="D53" s="236"/>
      <c r="E53" s="236"/>
      <c r="F53" s="236"/>
    </row>
    <row r="54" spans="1:20" ht="18" customHeight="1" x14ac:dyDescent="0.2">
      <c r="A54" s="238"/>
      <c r="B54" s="236"/>
      <c r="C54" s="236"/>
      <c r="D54" s="236"/>
      <c r="E54" s="236"/>
      <c r="F54" s="236"/>
    </row>
    <row r="55" spans="1:20" ht="18" customHeight="1" x14ac:dyDescent="0.2">
      <c r="A55" s="238"/>
      <c r="B55" s="236"/>
      <c r="C55" s="236"/>
      <c r="D55" s="236"/>
      <c r="E55" s="236"/>
      <c r="F55" s="236"/>
    </row>
    <row r="56" spans="1:20" ht="18" customHeight="1" x14ac:dyDescent="0.2">
      <c r="A56" s="238"/>
      <c r="B56" s="236"/>
      <c r="C56" s="236"/>
      <c r="D56" s="236"/>
      <c r="E56" s="236"/>
      <c r="F56" s="236"/>
    </row>
    <row r="57" spans="1:20" ht="18" customHeight="1" x14ac:dyDescent="0.2">
      <c r="A57" s="238"/>
      <c r="B57" s="236"/>
      <c r="C57" s="236"/>
      <c r="D57" s="236"/>
      <c r="E57" s="236"/>
      <c r="F57" s="236"/>
    </row>
    <row r="58" spans="1:20" ht="18" customHeight="1" x14ac:dyDescent="0.2">
      <c r="A58" s="238"/>
      <c r="B58" s="236"/>
      <c r="C58" s="236"/>
      <c r="D58" s="238"/>
      <c r="E58" s="236"/>
      <c r="F58" s="236"/>
    </row>
    <row r="59" spans="1:20" ht="18" customHeight="1" x14ac:dyDescent="0.2">
      <c r="A59" s="239"/>
      <c r="B59" s="240"/>
      <c r="C59" s="95"/>
      <c r="D59" s="95"/>
      <c r="E59" s="241"/>
      <c r="F59" s="241"/>
    </row>
  </sheetData>
  <mergeCells count="5">
    <mergeCell ref="A3:I4"/>
    <mergeCell ref="A5:I9"/>
    <mergeCell ref="A10:I11"/>
    <mergeCell ref="A14:I17"/>
    <mergeCell ref="A19:I21"/>
  </mergeCells>
  <hyperlinks>
    <hyperlink ref="C1" location="Forside!A1" display="Forside" xr:uid="{00000000-0004-0000-0300-000000000000}"/>
  </hyperlinks>
  <pageMargins left="0.75" right="0.75" top="1" bottom="1" header="0.5" footer="0.5"/>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54"/>
  <sheetViews>
    <sheetView workbookViewId="0"/>
  </sheetViews>
  <sheetFormatPr baseColWidth="10" defaultColWidth="21.6640625" defaultRowHeight="17" customHeight="1" x14ac:dyDescent="0.2"/>
  <cols>
    <col min="1" max="1" width="19.83203125" style="96" customWidth="1"/>
    <col min="2" max="2" width="15.33203125" style="96" customWidth="1"/>
    <col min="3" max="3" width="15.83203125" style="96" customWidth="1"/>
    <col min="4" max="4" width="20.1640625" style="96" customWidth="1"/>
    <col min="5" max="5" width="21.33203125" style="96" bestFit="1" customWidth="1"/>
    <col min="6" max="6" width="17.1640625" style="96" bestFit="1" customWidth="1"/>
    <col min="7" max="7" width="19.1640625" style="96" customWidth="1"/>
    <col min="8" max="11" width="15.83203125" style="96" customWidth="1"/>
    <col min="12" max="12" width="21.33203125" style="96" bestFit="1" customWidth="1"/>
    <col min="13" max="13" width="17.1640625" style="96" bestFit="1" customWidth="1"/>
    <col min="14" max="14" width="5.83203125" style="96" customWidth="1"/>
    <col min="15" max="18" width="15.83203125" style="96" customWidth="1"/>
    <col min="19" max="19" width="21.33203125" style="96" bestFit="1" customWidth="1"/>
    <col min="20" max="20" width="17.1640625" style="96" bestFit="1" customWidth="1"/>
    <col min="21" max="22" width="15.83203125" style="96" customWidth="1"/>
    <col min="23" max="16384" width="21.6640625" style="96"/>
  </cols>
  <sheetData>
    <row r="1" spans="1:8" ht="17" customHeight="1" x14ac:dyDescent="0.2">
      <c r="A1" s="96" t="s">
        <v>365</v>
      </c>
      <c r="C1" s="2" t="s">
        <v>1</v>
      </c>
    </row>
    <row r="2" spans="1:8" ht="17" customHeight="1" x14ac:dyDescent="0.2">
      <c r="C2" s="242"/>
    </row>
    <row r="3" spans="1:8" ht="17" customHeight="1" x14ac:dyDescent="0.2">
      <c r="A3" s="96" t="s">
        <v>333</v>
      </c>
      <c r="C3" s="242"/>
    </row>
    <row r="4" spans="1:8" ht="17" customHeight="1" x14ac:dyDescent="0.2">
      <c r="C4" s="242"/>
    </row>
    <row r="5" spans="1:8" ht="17" customHeight="1" x14ac:dyDescent="0.2">
      <c r="A5" s="243" t="s">
        <v>334</v>
      </c>
      <c r="C5" s="242"/>
      <c r="D5" s="243" t="s">
        <v>335</v>
      </c>
      <c r="G5" s="243" t="s">
        <v>336</v>
      </c>
    </row>
    <row r="6" spans="1:8" ht="17" customHeight="1" x14ac:dyDescent="0.2">
      <c r="A6" s="93" t="s">
        <v>296</v>
      </c>
      <c r="B6" s="231" t="s">
        <v>297</v>
      </c>
      <c r="C6" s="242"/>
      <c r="D6" s="93" t="s">
        <v>296</v>
      </c>
      <c r="E6" s="231" t="s">
        <v>297</v>
      </c>
      <c r="G6" s="93" t="s">
        <v>296</v>
      </c>
      <c r="H6" s="231" t="s">
        <v>297</v>
      </c>
    </row>
    <row r="7" spans="1:8" ht="17" customHeight="1" x14ac:dyDescent="0.2">
      <c r="A7" s="93" t="s">
        <v>324</v>
      </c>
      <c r="B7" s="244">
        <v>97</v>
      </c>
      <c r="C7" s="242"/>
      <c r="D7" s="93" t="s">
        <v>324</v>
      </c>
      <c r="E7" s="244">
        <v>92</v>
      </c>
      <c r="G7" s="93" t="s">
        <v>324</v>
      </c>
      <c r="H7" s="244">
        <v>88</v>
      </c>
    </row>
    <row r="8" spans="1:8" ht="17" customHeight="1" x14ac:dyDescent="0.2">
      <c r="A8" s="93" t="s">
        <v>302</v>
      </c>
      <c r="B8" s="232">
        <v>7.0000000000000007E-2</v>
      </c>
      <c r="C8" s="242"/>
      <c r="D8" s="93" t="s">
        <v>302</v>
      </c>
      <c r="E8" s="232">
        <v>0.06</v>
      </c>
      <c r="G8" s="93" t="s">
        <v>302</v>
      </c>
      <c r="H8" s="232">
        <v>0.05</v>
      </c>
    </row>
    <row r="9" spans="1:8" ht="17" customHeight="1" x14ac:dyDescent="0.2">
      <c r="A9" s="93" t="s">
        <v>303</v>
      </c>
      <c r="B9" s="79">
        <v>20</v>
      </c>
      <c r="C9" s="242"/>
      <c r="D9" s="93" t="s">
        <v>303</v>
      </c>
      <c r="E9" s="79">
        <v>20</v>
      </c>
      <c r="G9" s="93" t="s">
        <v>303</v>
      </c>
      <c r="H9" s="79">
        <v>20</v>
      </c>
    </row>
    <row r="10" spans="1:8" ht="17" customHeight="1" x14ac:dyDescent="0.2">
      <c r="A10" s="93" t="s">
        <v>304</v>
      </c>
      <c r="B10" s="79">
        <v>4</v>
      </c>
      <c r="C10" s="242"/>
      <c r="D10" s="93" t="s">
        <v>304</v>
      </c>
      <c r="E10" s="79">
        <v>4</v>
      </c>
      <c r="G10" s="93" t="s">
        <v>304</v>
      </c>
      <c r="H10" s="79">
        <v>2</v>
      </c>
    </row>
    <row r="11" spans="1:8" ht="17" customHeight="1" x14ac:dyDescent="0.2">
      <c r="A11" s="70"/>
      <c r="B11" s="70"/>
      <c r="C11" s="242"/>
      <c r="D11" s="70"/>
      <c r="E11" s="70"/>
      <c r="G11" s="70"/>
      <c r="H11" s="70"/>
    </row>
    <row r="12" spans="1:8" ht="17" customHeight="1" x14ac:dyDescent="0.2">
      <c r="A12" s="96" t="s">
        <v>337</v>
      </c>
      <c r="B12" s="245"/>
    </row>
    <row r="13" spans="1:8" ht="17" customHeight="1" x14ac:dyDescent="0.2">
      <c r="A13" s="91" t="s">
        <v>338</v>
      </c>
      <c r="B13" s="246">
        <v>10000</v>
      </c>
    </row>
    <row r="14" spans="1:8" ht="17" customHeight="1" x14ac:dyDescent="0.2">
      <c r="A14" s="91" t="s">
        <v>339</v>
      </c>
      <c r="B14" s="246">
        <v>10000</v>
      </c>
    </row>
    <row r="15" spans="1:8" ht="17" customHeight="1" x14ac:dyDescent="0.2">
      <c r="A15" s="91" t="s">
        <v>340</v>
      </c>
      <c r="B15" s="247">
        <v>1.5E-3</v>
      </c>
      <c r="C15" s="96" t="s">
        <v>341</v>
      </c>
      <c r="D15" s="90"/>
      <c r="E15" s="90"/>
      <c r="F15" s="90"/>
    </row>
    <row r="16" spans="1:8" ht="17" customHeight="1" x14ac:dyDescent="0.2">
      <c r="A16" s="91" t="s">
        <v>342</v>
      </c>
      <c r="B16" s="247">
        <v>1.4999999999999999E-2</v>
      </c>
      <c r="C16" s="96" t="s">
        <v>343</v>
      </c>
      <c r="D16" s="90"/>
      <c r="E16" s="245"/>
    </row>
    <row r="17" spans="1:8" ht="17" customHeight="1" x14ac:dyDescent="0.2">
      <c r="A17" s="91" t="s">
        <v>344</v>
      </c>
      <c r="B17" s="246">
        <v>40000</v>
      </c>
      <c r="C17" s="248"/>
      <c r="D17" s="245"/>
      <c r="E17" s="245"/>
    </row>
    <row r="18" spans="1:8" ht="17" customHeight="1" x14ac:dyDescent="0.2">
      <c r="B18" s="33"/>
      <c r="C18" s="248"/>
      <c r="D18" s="245"/>
      <c r="E18" s="245"/>
    </row>
    <row r="19" spans="1:8" ht="17" customHeight="1" x14ac:dyDescent="0.2">
      <c r="A19" s="388" t="s">
        <v>345</v>
      </c>
      <c r="B19" s="388"/>
      <c r="C19" s="388"/>
      <c r="D19" s="388"/>
      <c r="E19" s="388"/>
      <c r="F19" s="388"/>
      <c r="G19" s="388"/>
      <c r="H19" s="388"/>
    </row>
    <row r="20" spans="1:8" ht="17" customHeight="1" x14ac:dyDescent="0.2">
      <c r="A20" s="388"/>
      <c r="B20" s="388"/>
      <c r="C20" s="388"/>
      <c r="D20" s="388"/>
      <c r="E20" s="388"/>
      <c r="F20" s="388"/>
      <c r="G20" s="388"/>
      <c r="H20" s="388"/>
    </row>
    <row r="21" spans="1:8" ht="17" customHeight="1" x14ac:dyDescent="0.2">
      <c r="A21" s="388" t="s">
        <v>346</v>
      </c>
      <c r="B21" s="388"/>
      <c r="C21" s="388"/>
      <c r="D21" s="388"/>
      <c r="E21" s="388"/>
      <c r="F21" s="388"/>
      <c r="G21" s="388"/>
      <c r="H21" s="388"/>
    </row>
    <row r="22" spans="1:8" ht="17" customHeight="1" x14ac:dyDescent="0.2">
      <c r="A22" s="388"/>
      <c r="B22" s="388"/>
      <c r="C22" s="388"/>
      <c r="D22" s="388"/>
      <c r="E22" s="388"/>
      <c r="F22" s="388"/>
      <c r="G22" s="388"/>
      <c r="H22" s="388"/>
    </row>
    <row r="23" spans="1:8" ht="17" customHeight="1" x14ac:dyDescent="0.2">
      <c r="A23" s="249"/>
      <c r="B23" s="250"/>
      <c r="C23" s="249"/>
      <c r="D23" s="251"/>
      <c r="E23" s="251"/>
      <c r="F23" s="251"/>
      <c r="G23" s="251"/>
      <c r="H23" s="228"/>
    </row>
    <row r="24" spans="1:8" ht="17" customHeight="1" x14ac:dyDescent="0.2">
      <c r="A24" s="251"/>
      <c r="B24" s="251"/>
      <c r="C24" s="249"/>
      <c r="D24" s="251"/>
      <c r="E24" s="251"/>
      <c r="F24" s="251"/>
      <c r="G24" s="251"/>
      <c r="H24" s="228"/>
    </row>
    <row r="25" spans="1:8" ht="17" customHeight="1" x14ac:dyDescent="0.2">
      <c r="A25" s="251"/>
      <c r="B25" s="251"/>
      <c r="C25" s="249"/>
      <c r="D25" s="251"/>
      <c r="E25" s="251"/>
      <c r="F25" s="251"/>
      <c r="G25" s="251"/>
      <c r="H25" s="228"/>
    </row>
    <row r="26" spans="1:8" ht="17" customHeight="1" x14ac:dyDescent="0.2">
      <c r="A26" s="249"/>
      <c r="B26" s="252"/>
      <c r="C26" s="249"/>
      <c r="D26" s="253"/>
      <c r="E26" s="253"/>
      <c r="F26" s="228"/>
      <c r="G26" s="228"/>
      <c r="H26" s="228"/>
    </row>
    <row r="27" spans="1:8" ht="17" customHeight="1" x14ac:dyDescent="0.2">
      <c r="A27" s="249"/>
      <c r="B27" s="252"/>
      <c r="C27" s="249"/>
      <c r="D27" s="253"/>
      <c r="E27" s="253"/>
      <c r="F27" s="228"/>
      <c r="G27" s="228"/>
      <c r="H27" s="228"/>
    </row>
    <row r="28" spans="1:8" ht="17" customHeight="1" x14ac:dyDescent="0.2">
      <c r="A28" s="249"/>
      <c r="B28" s="252"/>
      <c r="C28" s="249"/>
      <c r="D28" s="253"/>
      <c r="E28" s="253"/>
      <c r="F28" s="228"/>
      <c r="G28" s="228"/>
      <c r="H28" s="228"/>
    </row>
    <row r="29" spans="1:8" ht="17" customHeight="1" x14ac:dyDescent="0.2">
      <c r="A29" s="254"/>
      <c r="B29" s="228"/>
      <c r="C29" s="228"/>
      <c r="D29" s="228"/>
      <c r="E29" s="228"/>
      <c r="F29" s="228"/>
      <c r="G29" s="228"/>
      <c r="H29" s="228"/>
    </row>
    <row r="30" spans="1:8" ht="17" customHeight="1" x14ac:dyDescent="0.2">
      <c r="A30" s="255" t="s">
        <v>348</v>
      </c>
      <c r="B30" s="245"/>
      <c r="C30" s="245"/>
      <c r="D30" s="245"/>
      <c r="E30" s="245"/>
    </row>
    <row r="31" spans="1:8" ht="17" customHeight="1" x14ac:dyDescent="0.2">
      <c r="B31" s="256"/>
      <c r="C31" s="248"/>
      <c r="D31" s="245"/>
      <c r="E31" s="245"/>
    </row>
    <row r="32" spans="1:8" ht="17" customHeight="1" x14ac:dyDescent="0.2">
      <c r="A32" s="257"/>
      <c r="B32" s="256"/>
      <c r="C32" s="248"/>
      <c r="D32" s="245"/>
      <c r="E32" s="245"/>
    </row>
    <row r="33" spans="1:8" ht="17" customHeight="1" x14ac:dyDescent="0.2">
      <c r="A33" s="243" t="s">
        <v>334</v>
      </c>
      <c r="B33" s="258" t="s">
        <v>349</v>
      </c>
      <c r="C33" s="245"/>
      <c r="D33" s="243" t="s">
        <v>335</v>
      </c>
      <c r="G33" s="243" t="s">
        <v>336</v>
      </c>
      <c r="H33" s="258"/>
    </row>
    <row r="34" spans="1:8" ht="17" customHeight="1" x14ac:dyDescent="0.2">
      <c r="A34" s="259" t="s">
        <v>300</v>
      </c>
      <c r="B34" s="260"/>
      <c r="C34" s="123"/>
      <c r="D34" s="259" t="s">
        <v>300</v>
      </c>
      <c r="E34" s="260"/>
      <c r="G34" s="259" t="s">
        <v>300</v>
      </c>
      <c r="H34" s="260"/>
    </row>
    <row r="35" spans="1:8" ht="17" customHeight="1" x14ac:dyDescent="0.2">
      <c r="A35" s="259" t="s">
        <v>325</v>
      </c>
      <c r="B35" s="260"/>
      <c r="C35" s="123"/>
      <c r="D35" s="259" t="s">
        <v>325</v>
      </c>
      <c r="E35" s="260"/>
      <c r="G35" s="259" t="s">
        <v>325</v>
      </c>
      <c r="H35" s="260"/>
    </row>
    <row r="36" spans="1:8" ht="17" customHeight="1" x14ac:dyDescent="0.2">
      <c r="A36" s="259" t="s">
        <v>350</v>
      </c>
      <c r="B36" s="260"/>
      <c r="C36" s="261"/>
      <c r="D36" s="259" t="s">
        <v>350</v>
      </c>
      <c r="E36" s="260"/>
      <c r="G36" s="259" t="s">
        <v>350</v>
      </c>
      <c r="H36" s="260"/>
    </row>
    <row r="37" spans="1:8" ht="17" customHeight="1" x14ac:dyDescent="0.2">
      <c r="A37" s="259" t="s">
        <v>351</v>
      </c>
      <c r="B37" s="260"/>
      <c r="C37" s="262"/>
      <c r="D37" s="259" t="s">
        <v>351</v>
      </c>
      <c r="E37" s="260"/>
      <c r="F37" s="245"/>
      <c r="G37" s="259" t="s">
        <v>351</v>
      </c>
      <c r="H37" s="260"/>
    </row>
    <row r="38" spans="1:8" ht="17" customHeight="1" x14ac:dyDescent="0.2">
      <c r="A38" s="259" t="s">
        <v>352</v>
      </c>
      <c r="B38" s="260"/>
      <c r="C38" s="262"/>
      <c r="D38" s="259" t="s">
        <v>352</v>
      </c>
      <c r="E38" s="260"/>
      <c r="F38" s="245"/>
      <c r="G38" s="259" t="s">
        <v>352</v>
      </c>
      <c r="H38" s="260"/>
    </row>
    <row r="39" spans="1:8" ht="17" customHeight="1" x14ac:dyDescent="0.2">
      <c r="A39" s="259" t="s">
        <v>353</v>
      </c>
      <c r="B39" s="260"/>
      <c r="C39" s="262"/>
      <c r="D39" s="259" t="s">
        <v>353</v>
      </c>
      <c r="E39" s="260"/>
      <c r="F39" s="245"/>
      <c r="G39" s="259" t="s">
        <v>353</v>
      </c>
      <c r="H39" s="260"/>
    </row>
    <row r="40" spans="1:8" ht="17" customHeight="1" x14ac:dyDescent="0.2">
      <c r="A40" s="259" t="s">
        <v>344</v>
      </c>
      <c r="B40" s="260"/>
      <c r="C40" s="262"/>
      <c r="D40" s="259" t="s">
        <v>344</v>
      </c>
      <c r="E40" s="260"/>
      <c r="F40" s="245"/>
      <c r="G40" s="259" t="s">
        <v>344</v>
      </c>
      <c r="H40" s="260"/>
    </row>
    <row r="41" spans="1:8" ht="17" customHeight="1" x14ac:dyDescent="0.2">
      <c r="A41" s="263" t="s">
        <v>347</v>
      </c>
      <c r="B41" s="264"/>
      <c r="C41" s="262"/>
      <c r="D41" s="263" t="s">
        <v>347</v>
      </c>
      <c r="E41" s="264"/>
      <c r="F41" s="245"/>
      <c r="G41" s="263" t="s">
        <v>347</v>
      </c>
      <c r="H41" s="264"/>
    </row>
    <row r="42" spans="1:8" ht="17" customHeight="1" x14ac:dyDescent="0.2">
      <c r="A42" s="243"/>
      <c r="B42" s="90"/>
      <c r="C42" s="123"/>
      <c r="D42" s="90"/>
      <c r="E42" s="90"/>
      <c r="F42" s="245"/>
      <c r="G42" s="265"/>
    </row>
    <row r="43" spans="1:8" ht="17" customHeight="1" x14ac:dyDescent="0.2">
      <c r="A43" s="77" t="s">
        <v>354</v>
      </c>
      <c r="B43" s="90"/>
      <c r="C43" s="123"/>
      <c r="D43" s="90"/>
      <c r="E43" s="90"/>
      <c r="F43" s="245"/>
      <c r="G43" s="265"/>
    </row>
    <row r="44" spans="1:8" ht="17" customHeight="1" x14ac:dyDescent="0.2">
      <c r="A44" s="257"/>
      <c r="B44" s="90"/>
      <c r="C44" s="123"/>
      <c r="D44" s="90"/>
      <c r="E44" s="90"/>
      <c r="F44" s="245"/>
      <c r="G44" s="265"/>
    </row>
    <row r="45" spans="1:8" ht="17" customHeight="1" x14ac:dyDescent="0.2">
      <c r="A45" s="243"/>
      <c r="B45" s="90"/>
      <c r="C45" s="123"/>
      <c r="D45" s="90"/>
      <c r="E45" s="90"/>
      <c r="F45" s="245"/>
      <c r="G45" s="265"/>
    </row>
    <row r="46" spans="1:8" ht="17" customHeight="1" x14ac:dyDescent="0.2">
      <c r="A46" s="255" t="s">
        <v>355</v>
      </c>
      <c r="B46" s="90"/>
      <c r="C46" s="123"/>
      <c r="D46" s="90"/>
      <c r="E46" s="90"/>
      <c r="F46" s="245"/>
      <c r="G46" s="265"/>
    </row>
    <row r="47" spans="1:8" ht="17" customHeight="1" x14ac:dyDescent="0.2">
      <c r="A47" s="257"/>
      <c r="B47" s="90"/>
      <c r="C47" s="123"/>
      <c r="D47" s="90"/>
      <c r="E47" s="90"/>
      <c r="F47" s="245"/>
      <c r="G47" s="265"/>
    </row>
    <row r="48" spans="1:8" ht="17" customHeight="1" x14ac:dyDescent="0.2">
      <c r="A48" s="257"/>
      <c r="B48" s="90"/>
      <c r="C48" s="123"/>
      <c r="D48" s="90"/>
      <c r="E48" s="90"/>
      <c r="F48" s="245"/>
      <c r="G48" s="265"/>
    </row>
    <row r="49" spans="1:20" ht="17" customHeight="1" x14ac:dyDescent="0.2">
      <c r="B49" s="90"/>
      <c r="C49" s="123"/>
      <c r="D49" s="90"/>
      <c r="E49" s="90"/>
      <c r="F49" s="245"/>
      <c r="G49" s="265"/>
    </row>
    <row r="50" spans="1:20" ht="17" customHeight="1" x14ac:dyDescent="0.2">
      <c r="B50" s="90"/>
      <c r="C50" s="123"/>
      <c r="D50" s="90"/>
      <c r="E50" s="90"/>
      <c r="F50" s="245"/>
      <c r="G50" s="265"/>
    </row>
    <row r="51" spans="1:20" ht="17" customHeight="1" x14ac:dyDescent="0.2">
      <c r="B51" s="90"/>
      <c r="C51" s="123"/>
      <c r="D51" s="90"/>
      <c r="E51" s="90"/>
      <c r="F51" s="245"/>
      <c r="G51" s="265"/>
    </row>
    <row r="52" spans="1:20" ht="17" customHeight="1" x14ac:dyDescent="0.2">
      <c r="B52" s="90"/>
      <c r="C52" s="123"/>
      <c r="D52" s="90"/>
      <c r="E52" s="90"/>
      <c r="F52" s="245"/>
      <c r="G52" s="265"/>
    </row>
    <row r="53" spans="1:20" ht="17" customHeight="1" x14ac:dyDescent="0.2">
      <c r="B53" s="90"/>
      <c r="C53" s="123"/>
      <c r="D53" s="90"/>
      <c r="E53" s="90"/>
      <c r="F53" s="245"/>
      <c r="G53" s="265"/>
    </row>
    <row r="54" spans="1:20" ht="17" customHeight="1" x14ac:dyDescent="0.2">
      <c r="B54" s="90"/>
      <c r="C54" s="123"/>
      <c r="D54" s="90"/>
      <c r="E54" s="90"/>
      <c r="F54" s="245"/>
      <c r="G54" s="265"/>
    </row>
    <row r="55" spans="1:20" ht="17" customHeight="1" x14ac:dyDescent="0.2">
      <c r="B55" s="90"/>
      <c r="C55" s="123"/>
      <c r="D55" s="90"/>
      <c r="E55" s="90"/>
      <c r="F55" s="245"/>
      <c r="G55" s="265"/>
    </row>
    <row r="56" spans="1:20" ht="17" customHeight="1" x14ac:dyDescent="0.2">
      <c r="A56" s="243"/>
      <c r="B56" s="90"/>
      <c r="C56" s="123"/>
      <c r="D56" s="90"/>
      <c r="E56" s="91" t="s">
        <v>331</v>
      </c>
      <c r="F56" s="158"/>
      <c r="G56" s="265"/>
      <c r="H56" s="243"/>
      <c r="I56" s="90"/>
      <c r="J56" s="123"/>
      <c r="K56" s="90"/>
      <c r="L56" s="91" t="s">
        <v>331</v>
      </c>
      <c r="M56" s="158"/>
      <c r="O56" s="243"/>
      <c r="P56" s="90"/>
      <c r="Q56" s="123"/>
      <c r="R56" s="90"/>
      <c r="S56" s="91" t="s">
        <v>331</v>
      </c>
      <c r="T56" s="158"/>
    </row>
    <row r="57" spans="1:20" ht="17" customHeight="1" x14ac:dyDescent="0.2">
      <c r="A57" s="243"/>
      <c r="B57" s="90"/>
      <c r="C57" s="123"/>
      <c r="D57" s="90"/>
      <c r="E57" s="91" t="s">
        <v>332</v>
      </c>
      <c r="F57" s="237"/>
      <c r="G57" s="265"/>
      <c r="H57" s="243"/>
      <c r="I57" s="90"/>
      <c r="J57" s="123"/>
      <c r="K57" s="90"/>
      <c r="L57" s="91" t="s">
        <v>332</v>
      </c>
      <c r="M57" s="237"/>
      <c r="O57" s="243"/>
      <c r="P57" s="90"/>
      <c r="Q57" s="123"/>
      <c r="R57" s="90"/>
      <c r="S57" s="91" t="s">
        <v>332</v>
      </c>
      <c r="T57" s="237"/>
    </row>
    <row r="58" spans="1:20" ht="17" customHeight="1" x14ac:dyDescent="0.2">
      <c r="A58" s="243"/>
      <c r="B58" s="90"/>
      <c r="C58" s="123"/>
      <c r="D58" s="90"/>
      <c r="E58" s="90"/>
      <c r="F58" s="245"/>
      <c r="G58" s="265"/>
      <c r="H58" s="243"/>
      <c r="I58" s="90"/>
      <c r="J58" s="123"/>
      <c r="K58" s="90"/>
      <c r="L58" s="90"/>
      <c r="M58" s="245"/>
      <c r="O58" s="243"/>
      <c r="P58" s="90"/>
      <c r="Q58" s="123"/>
      <c r="R58" s="90"/>
      <c r="S58" s="90"/>
      <c r="T58" s="245"/>
    </row>
    <row r="59" spans="1:20" ht="17" customHeight="1" x14ac:dyDescent="0.2">
      <c r="A59" s="62"/>
      <c r="B59" s="62"/>
      <c r="C59" s="62"/>
      <c r="D59" s="62"/>
      <c r="E59" s="62"/>
      <c r="F59" s="62" t="s">
        <v>327</v>
      </c>
      <c r="G59" s="266"/>
      <c r="H59" s="62"/>
      <c r="I59" s="62"/>
      <c r="J59" s="62"/>
      <c r="K59" s="62"/>
      <c r="L59" s="62"/>
      <c r="M59" s="62" t="s">
        <v>327</v>
      </c>
      <c r="N59" s="266"/>
      <c r="O59" s="62"/>
      <c r="P59" s="62"/>
      <c r="Q59" s="62"/>
      <c r="R59" s="62"/>
      <c r="S59" s="62"/>
      <c r="T59" s="62" t="s">
        <v>327</v>
      </c>
    </row>
    <row r="60" spans="1:20" ht="17" customHeight="1" x14ac:dyDescent="0.2">
      <c r="A60" s="85" t="s">
        <v>329</v>
      </c>
      <c r="B60" s="85" t="s">
        <v>309</v>
      </c>
      <c r="C60" s="85" t="s">
        <v>310</v>
      </c>
      <c r="D60" s="85" t="s">
        <v>311</v>
      </c>
      <c r="E60" s="85" t="s">
        <v>312</v>
      </c>
      <c r="F60" s="85" t="s">
        <v>330</v>
      </c>
      <c r="G60" s="266"/>
      <c r="H60" s="85" t="s">
        <v>329</v>
      </c>
      <c r="I60" s="85" t="s">
        <v>309</v>
      </c>
      <c r="J60" s="85" t="s">
        <v>310</v>
      </c>
      <c r="K60" s="85" t="s">
        <v>311</v>
      </c>
      <c r="L60" s="85" t="s">
        <v>312</v>
      </c>
      <c r="M60" s="85" t="s">
        <v>330</v>
      </c>
      <c r="N60" s="266"/>
      <c r="O60" s="85" t="s">
        <v>329</v>
      </c>
      <c r="P60" s="85" t="s">
        <v>309</v>
      </c>
      <c r="Q60" s="85" t="s">
        <v>310</v>
      </c>
      <c r="R60" s="85" t="s">
        <v>311</v>
      </c>
      <c r="S60" s="85" t="s">
        <v>312</v>
      </c>
      <c r="T60" s="85" t="s">
        <v>330</v>
      </c>
    </row>
    <row r="61" spans="1:20" ht="17" customHeight="1" x14ac:dyDescent="0.2">
      <c r="A61" s="87">
        <v>0</v>
      </c>
      <c r="B61" s="83"/>
      <c r="C61" s="164"/>
      <c r="D61" s="164"/>
      <c r="E61" s="165"/>
      <c r="F61" s="235"/>
      <c r="G61" s="266"/>
      <c r="H61" s="87">
        <v>0</v>
      </c>
      <c r="I61" s="83"/>
      <c r="J61" s="164"/>
      <c r="K61" s="164"/>
      <c r="L61" s="165"/>
      <c r="M61" s="235"/>
      <c r="N61" s="266"/>
      <c r="O61" s="87">
        <v>0</v>
      </c>
      <c r="P61" s="83"/>
      <c r="Q61" s="164"/>
      <c r="R61" s="164"/>
      <c r="S61" s="165"/>
      <c r="T61" s="235"/>
    </row>
    <row r="62" spans="1:20" ht="17" customHeight="1" x14ac:dyDescent="0.2">
      <c r="A62" s="87">
        <v>1</v>
      </c>
      <c r="B62" s="83"/>
      <c r="C62" s="83"/>
      <c r="D62" s="83"/>
      <c r="E62" s="83"/>
      <c r="F62" s="83"/>
      <c r="G62" s="266"/>
      <c r="H62" s="87">
        <v>1</v>
      </c>
      <c r="I62" s="83"/>
      <c r="J62" s="83"/>
      <c r="K62" s="83"/>
      <c r="L62" s="83"/>
      <c r="M62" s="83"/>
      <c r="N62" s="266"/>
      <c r="O62" s="87">
        <v>1</v>
      </c>
      <c r="P62" s="83"/>
      <c r="Q62" s="83"/>
      <c r="R62" s="83"/>
      <c r="S62" s="83"/>
      <c r="T62" s="83"/>
    </row>
    <row r="63" spans="1:20" ht="17" customHeight="1" x14ac:dyDescent="0.2">
      <c r="A63" s="87">
        <v>2</v>
      </c>
      <c r="B63" s="83"/>
      <c r="C63" s="83"/>
      <c r="D63" s="83"/>
      <c r="E63" s="83"/>
      <c r="F63" s="83"/>
      <c r="G63" s="266"/>
      <c r="H63" s="87">
        <v>2</v>
      </c>
      <c r="I63" s="83"/>
      <c r="J63" s="83"/>
      <c r="K63" s="83"/>
      <c r="L63" s="83"/>
      <c r="M63" s="83"/>
      <c r="N63" s="266"/>
      <c r="O63" s="87">
        <v>2</v>
      </c>
      <c r="P63" s="83"/>
      <c r="Q63" s="83"/>
      <c r="R63" s="83"/>
      <c r="S63" s="83"/>
      <c r="T63" s="83"/>
    </row>
    <row r="64" spans="1:20" ht="17" customHeight="1" x14ac:dyDescent="0.2">
      <c r="A64" s="87">
        <v>3</v>
      </c>
      <c r="B64" s="83"/>
      <c r="C64" s="83"/>
      <c r="D64" s="83"/>
      <c r="E64" s="83"/>
      <c r="F64" s="83"/>
      <c r="G64" s="266"/>
      <c r="H64" s="87">
        <v>3</v>
      </c>
      <c r="I64" s="83"/>
      <c r="J64" s="83"/>
      <c r="K64" s="83"/>
      <c r="L64" s="83"/>
      <c r="M64" s="83"/>
      <c r="N64" s="266"/>
      <c r="O64" s="87">
        <v>3</v>
      </c>
      <c r="P64" s="83"/>
      <c r="Q64" s="83"/>
      <c r="R64" s="83"/>
      <c r="S64" s="83"/>
      <c r="T64" s="83"/>
    </row>
    <row r="65" spans="1:20" ht="17" customHeight="1" x14ac:dyDescent="0.2">
      <c r="A65" s="87">
        <v>4</v>
      </c>
      <c r="B65" s="83"/>
      <c r="C65" s="83"/>
      <c r="D65" s="83"/>
      <c r="E65" s="83"/>
      <c r="F65" s="83"/>
      <c r="G65" s="266"/>
      <c r="H65" s="87">
        <v>4</v>
      </c>
      <c r="I65" s="83"/>
      <c r="J65" s="83"/>
      <c r="K65" s="83"/>
      <c r="L65" s="83"/>
      <c r="M65" s="83"/>
      <c r="N65" s="266"/>
      <c r="O65" s="87">
        <v>4</v>
      </c>
      <c r="P65" s="83"/>
      <c r="Q65" s="83"/>
      <c r="R65" s="83"/>
      <c r="S65" s="83"/>
      <c r="T65" s="83"/>
    </row>
    <row r="66" spans="1:20" ht="17" customHeight="1" x14ac:dyDescent="0.2">
      <c r="A66" s="87">
        <v>5</v>
      </c>
      <c r="B66" s="83"/>
      <c r="C66" s="83"/>
      <c r="D66" s="83"/>
      <c r="E66" s="83"/>
      <c r="F66" s="83"/>
      <c r="G66" s="266"/>
      <c r="H66" s="87">
        <v>5</v>
      </c>
      <c r="I66" s="83"/>
      <c r="J66" s="83"/>
      <c r="K66" s="83"/>
      <c r="L66" s="83"/>
      <c r="M66" s="83"/>
      <c r="N66" s="266"/>
      <c r="O66" s="87">
        <v>5</v>
      </c>
      <c r="P66" s="83"/>
      <c r="Q66" s="83"/>
      <c r="R66" s="83"/>
      <c r="S66" s="83"/>
      <c r="T66" s="83"/>
    </row>
    <row r="67" spans="1:20" ht="17" customHeight="1" x14ac:dyDescent="0.2">
      <c r="A67" s="87">
        <v>6</v>
      </c>
      <c r="B67" s="83"/>
      <c r="C67" s="83"/>
      <c r="D67" s="83"/>
      <c r="E67" s="83"/>
      <c r="F67" s="83"/>
      <c r="G67" s="266"/>
      <c r="H67" s="87">
        <v>6</v>
      </c>
      <c r="I67" s="83"/>
      <c r="J67" s="83"/>
      <c r="K67" s="83"/>
      <c r="L67" s="83"/>
      <c r="M67" s="83"/>
      <c r="N67" s="266"/>
      <c r="O67" s="87">
        <v>6</v>
      </c>
      <c r="P67" s="83"/>
      <c r="Q67" s="83"/>
      <c r="R67" s="83"/>
      <c r="S67" s="83"/>
      <c r="T67" s="83"/>
    </row>
    <row r="68" spans="1:20" ht="17" customHeight="1" x14ac:dyDescent="0.2">
      <c r="A68" s="87">
        <v>7</v>
      </c>
      <c r="B68" s="83"/>
      <c r="C68" s="83"/>
      <c r="D68" s="83"/>
      <c r="E68" s="83"/>
      <c r="F68" s="83"/>
      <c r="G68" s="266"/>
      <c r="H68" s="87">
        <v>7</v>
      </c>
      <c r="I68" s="83"/>
      <c r="J68" s="83"/>
      <c r="K68" s="83"/>
      <c r="L68" s="83"/>
      <c r="M68" s="83"/>
      <c r="N68" s="266"/>
      <c r="O68" s="87">
        <v>7</v>
      </c>
      <c r="P68" s="83"/>
      <c r="Q68" s="83"/>
      <c r="R68" s="83"/>
      <c r="S68" s="83"/>
      <c r="T68" s="83"/>
    </row>
    <row r="69" spans="1:20" ht="17" customHeight="1" x14ac:dyDescent="0.2">
      <c r="A69" s="87">
        <v>8</v>
      </c>
      <c r="B69" s="83"/>
      <c r="C69" s="83"/>
      <c r="D69" s="83"/>
      <c r="E69" s="83"/>
      <c r="F69" s="83"/>
      <c r="G69" s="266"/>
      <c r="H69" s="87">
        <v>8</v>
      </c>
      <c r="I69" s="83"/>
      <c r="J69" s="83"/>
      <c r="K69" s="83"/>
      <c r="L69" s="83"/>
      <c r="M69" s="83"/>
      <c r="N69" s="266"/>
      <c r="O69" s="87">
        <v>8</v>
      </c>
      <c r="P69" s="83"/>
      <c r="Q69" s="83"/>
      <c r="R69" s="83"/>
      <c r="S69" s="83"/>
      <c r="T69" s="83"/>
    </row>
    <row r="70" spans="1:20" ht="17" customHeight="1" x14ac:dyDescent="0.2">
      <c r="A70" s="87">
        <v>9</v>
      </c>
      <c r="B70" s="83"/>
      <c r="C70" s="83"/>
      <c r="D70" s="83"/>
      <c r="E70" s="83"/>
      <c r="F70" s="83"/>
      <c r="G70" s="266"/>
      <c r="H70" s="87">
        <v>9</v>
      </c>
      <c r="I70" s="83"/>
      <c r="J70" s="83"/>
      <c r="K70" s="83"/>
      <c r="L70" s="83"/>
      <c r="M70" s="83"/>
      <c r="N70" s="266"/>
      <c r="O70" s="87">
        <v>9</v>
      </c>
      <c r="P70" s="83"/>
      <c r="Q70" s="83"/>
      <c r="R70" s="83"/>
      <c r="S70" s="83"/>
      <c r="T70" s="83"/>
    </row>
    <row r="71" spans="1:20" ht="17" customHeight="1" x14ac:dyDescent="0.2">
      <c r="A71" s="87">
        <v>10</v>
      </c>
      <c r="B71" s="83"/>
      <c r="C71" s="83"/>
      <c r="D71" s="83"/>
      <c r="E71" s="83"/>
      <c r="F71" s="83"/>
      <c r="G71" s="266"/>
      <c r="H71" s="87">
        <v>10</v>
      </c>
      <c r="I71" s="83"/>
      <c r="J71" s="83"/>
      <c r="K71" s="83"/>
      <c r="L71" s="83"/>
      <c r="M71" s="83"/>
      <c r="N71" s="266"/>
      <c r="O71" s="87">
        <v>10</v>
      </c>
      <c r="P71" s="83"/>
      <c r="Q71" s="83"/>
      <c r="R71" s="83"/>
      <c r="S71" s="83"/>
      <c r="T71" s="83"/>
    </row>
    <row r="72" spans="1:20" ht="17" customHeight="1" x14ac:dyDescent="0.2">
      <c r="A72" s="87">
        <v>11</v>
      </c>
      <c r="B72" s="83"/>
      <c r="C72" s="83"/>
      <c r="D72" s="83"/>
      <c r="E72" s="83"/>
      <c r="F72" s="83"/>
      <c r="G72" s="266"/>
      <c r="H72" s="87">
        <v>11</v>
      </c>
      <c r="I72" s="83"/>
      <c r="J72" s="83"/>
      <c r="K72" s="83"/>
      <c r="L72" s="83"/>
      <c r="M72" s="83"/>
      <c r="N72" s="266"/>
      <c r="O72" s="87">
        <v>11</v>
      </c>
      <c r="P72" s="83"/>
      <c r="Q72" s="83"/>
      <c r="R72" s="83"/>
      <c r="S72" s="83"/>
      <c r="T72" s="83"/>
    </row>
    <row r="73" spans="1:20" ht="17" customHeight="1" x14ac:dyDescent="0.2">
      <c r="A73" s="87">
        <v>12</v>
      </c>
      <c r="B73" s="83"/>
      <c r="C73" s="83"/>
      <c r="D73" s="83"/>
      <c r="E73" s="83"/>
      <c r="F73" s="83"/>
      <c r="G73" s="266"/>
      <c r="H73" s="87">
        <v>12</v>
      </c>
      <c r="I73" s="83"/>
      <c r="J73" s="83"/>
      <c r="K73" s="83"/>
      <c r="L73" s="83"/>
      <c r="M73" s="83"/>
      <c r="N73" s="266"/>
      <c r="O73" s="87">
        <v>12</v>
      </c>
      <c r="P73" s="83"/>
      <c r="Q73" s="83"/>
      <c r="R73" s="83"/>
      <c r="S73" s="83"/>
      <c r="T73" s="83"/>
    </row>
    <row r="74" spans="1:20" ht="17" customHeight="1" x14ac:dyDescent="0.2">
      <c r="A74" s="87">
        <v>13</v>
      </c>
      <c r="B74" s="83"/>
      <c r="C74" s="83"/>
      <c r="D74" s="83"/>
      <c r="E74" s="83"/>
      <c r="F74" s="83"/>
      <c r="G74" s="266"/>
      <c r="H74" s="87">
        <v>13</v>
      </c>
      <c r="I74" s="83"/>
      <c r="J74" s="83"/>
      <c r="K74" s="83"/>
      <c r="L74" s="83"/>
      <c r="M74" s="83"/>
      <c r="N74" s="266"/>
      <c r="O74" s="87">
        <v>13</v>
      </c>
      <c r="P74" s="83"/>
      <c r="Q74" s="83"/>
      <c r="R74" s="83"/>
      <c r="S74" s="83"/>
      <c r="T74" s="83"/>
    </row>
    <row r="75" spans="1:20" ht="17" customHeight="1" x14ac:dyDescent="0.2">
      <c r="A75" s="87">
        <v>14</v>
      </c>
      <c r="B75" s="83"/>
      <c r="C75" s="83"/>
      <c r="D75" s="83"/>
      <c r="E75" s="83"/>
      <c r="F75" s="83"/>
      <c r="G75" s="266"/>
      <c r="H75" s="87">
        <v>14</v>
      </c>
      <c r="I75" s="83"/>
      <c r="J75" s="83"/>
      <c r="K75" s="83"/>
      <c r="L75" s="83"/>
      <c r="M75" s="83"/>
      <c r="N75" s="266"/>
      <c r="O75" s="87">
        <v>14</v>
      </c>
      <c r="P75" s="83"/>
      <c r="Q75" s="83"/>
      <c r="R75" s="83"/>
      <c r="S75" s="83"/>
      <c r="T75" s="83"/>
    </row>
    <row r="76" spans="1:20" ht="17" customHeight="1" x14ac:dyDescent="0.2">
      <c r="A76" s="87">
        <v>15</v>
      </c>
      <c r="B76" s="83"/>
      <c r="C76" s="83"/>
      <c r="D76" s="83"/>
      <c r="E76" s="83"/>
      <c r="F76" s="83"/>
      <c r="G76" s="266"/>
      <c r="H76" s="87">
        <v>15</v>
      </c>
      <c r="I76" s="83"/>
      <c r="J76" s="83"/>
      <c r="K76" s="83"/>
      <c r="L76" s="83"/>
      <c r="M76" s="83"/>
      <c r="N76" s="266"/>
      <c r="O76" s="87">
        <v>15</v>
      </c>
      <c r="P76" s="83"/>
      <c r="Q76" s="83"/>
      <c r="R76" s="83"/>
      <c r="S76" s="83"/>
      <c r="T76" s="83"/>
    </row>
    <row r="77" spans="1:20" ht="17" customHeight="1" x14ac:dyDescent="0.2">
      <c r="A77" s="87">
        <v>16</v>
      </c>
      <c r="B77" s="83"/>
      <c r="C77" s="83"/>
      <c r="D77" s="83"/>
      <c r="E77" s="83"/>
      <c r="F77" s="83"/>
      <c r="G77" s="266"/>
      <c r="H77" s="87">
        <v>16</v>
      </c>
      <c r="I77" s="83"/>
      <c r="J77" s="83"/>
      <c r="K77" s="83"/>
      <c r="L77" s="83"/>
      <c r="M77" s="83"/>
      <c r="N77" s="266"/>
      <c r="O77" s="87">
        <v>16</v>
      </c>
      <c r="P77" s="83"/>
      <c r="Q77" s="83"/>
      <c r="R77" s="83"/>
      <c r="S77" s="83"/>
      <c r="T77" s="83"/>
    </row>
    <row r="78" spans="1:20" ht="17" customHeight="1" x14ac:dyDescent="0.2">
      <c r="A78" s="87">
        <v>17</v>
      </c>
      <c r="B78" s="83"/>
      <c r="C78" s="83"/>
      <c r="D78" s="83"/>
      <c r="E78" s="83"/>
      <c r="F78" s="83"/>
      <c r="G78" s="266"/>
      <c r="H78" s="87">
        <v>17</v>
      </c>
      <c r="I78" s="83"/>
      <c r="J78" s="83"/>
      <c r="K78" s="83"/>
      <c r="L78" s="83"/>
      <c r="M78" s="83"/>
      <c r="N78" s="266"/>
      <c r="O78" s="87">
        <v>17</v>
      </c>
      <c r="P78" s="83"/>
      <c r="Q78" s="83"/>
      <c r="R78" s="83"/>
      <c r="S78" s="83"/>
      <c r="T78" s="83"/>
    </row>
    <row r="79" spans="1:20" ht="17" customHeight="1" x14ac:dyDescent="0.2">
      <c r="A79" s="87">
        <v>18</v>
      </c>
      <c r="B79" s="83"/>
      <c r="C79" s="83"/>
      <c r="D79" s="83"/>
      <c r="E79" s="83"/>
      <c r="F79" s="83"/>
      <c r="G79" s="266"/>
      <c r="H79" s="87">
        <v>18</v>
      </c>
      <c r="I79" s="83"/>
      <c r="J79" s="83"/>
      <c r="K79" s="83"/>
      <c r="L79" s="83"/>
      <c r="M79" s="83"/>
      <c r="N79" s="266"/>
      <c r="O79" s="87">
        <v>18</v>
      </c>
      <c r="P79" s="83"/>
      <c r="Q79" s="83"/>
      <c r="R79" s="83"/>
      <c r="S79" s="83"/>
      <c r="T79" s="83"/>
    </row>
    <row r="80" spans="1:20" ht="17" customHeight="1" x14ac:dyDescent="0.2">
      <c r="A80" s="87">
        <v>19</v>
      </c>
      <c r="B80" s="83"/>
      <c r="C80" s="83"/>
      <c r="D80" s="83"/>
      <c r="E80" s="83"/>
      <c r="F80" s="83"/>
      <c r="G80" s="266"/>
      <c r="H80" s="87">
        <v>19</v>
      </c>
      <c r="I80" s="83"/>
      <c r="J80" s="83"/>
      <c r="K80" s="83"/>
      <c r="L80" s="83"/>
      <c r="M80" s="83"/>
      <c r="N80" s="266"/>
      <c r="O80" s="87">
        <v>19</v>
      </c>
      <c r="P80" s="83"/>
      <c r="Q80" s="83"/>
      <c r="R80" s="83"/>
      <c r="S80" s="83"/>
      <c r="T80" s="83"/>
    </row>
    <row r="81" spans="1:20" ht="17" customHeight="1" x14ac:dyDescent="0.2">
      <c r="A81" s="87">
        <v>20</v>
      </c>
      <c r="B81" s="83"/>
      <c r="C81" s="83"/>
      <c r="D81" s="83"/>
      <c r="E81" s="83"/>
      <c r="F81" s="83"/>
      <c r="G81" s="266"/>
      <c r="H81" s="87">
        <v>20</v>
      </c>
      <c r="I81" s="83"/>
      <c r="J81" s="83"/>
      <c r="K81" s="83"/>
      <c r="L81" s="83"/>
      <c r="M81" s="83"/>
      <c r="N81" s="266"/>
      <c r="O81" s="87">
        <v>20</v>
      </c>
      <c r="P81" s="83"/>
      <c r="Q81" s="83"/>
      <c r="R81" s="83"/>
      <c r="S81" s="83"/>
      <c r="T81" s="83"/>
    </row>
    <row r="82" spans="1:20" ht="17" customHeight="1" x14ac:dyDescent="0.2">
      <c r="A82" s="87">
        <v>21</v>
      </c>
      <c r="B82" s="83"/>
      <c r="C82" s="83"/>
      <c r="D82" s="83"/>
      <c r="E82" s="83"/>
      <c r="F82" s="83"/>
      <c r="G82" s="266"/>
      <c r="H82" s="87">
        <v>21</v>
      </c>
      <c r="I82" s="83"/>
      <c r="J82" s="83"/>
      <c r="K82" s="83"/>
      <c r="L82" s="83"/>
      <c r="M82" s="83"/>
      <c r="N82" s="266"/>
      <c r="O82" s="87">
        <v>21</v>
      </c>
      <c r="P82" s="83"/>
      <c r="Q82" s="83"/>
      <c r="R82" s="83"/>
      <c r="S82" s="83"/>
      <c r="T82" s="83"/>
    </row>
    <row r="83" spans="1:20" ht="17" customHeight="1" x14ac:dyDescent="0.2">
      <c r="A83" s="87">
        <v>22</v>
      </c>
      <c r="B83" s="83"/>
      <c r="C83" s="83"/>
      <c r="D83" s="83"/>
      <c r="E83" s="83"/>
      <c r="F83" s="83"/>
      <c r="G83" s="266"/>
      <c r="H83" s="87">
        <v>22</v>
      </c>
      <c r="I83" s="83"/>
      <c r="J83" s="83"/>
      <c r="K83" s="83"/>
      <c r="L83" s="83"/>
      <c r="M83" s="83"/>
      <c r="N83" s="266"/>
      <c r="O83" s="87">
        <v>22</v>
      </c>
      <c r="P83" s="83"/>
      <c r="Q83" s="83"/>
      <c r="R83" s="83"/>
      <c r="S83" s="83"/>
      <c r="T83" s="83"/>
    </row>
    <row r="84" spans="1:20" ht="17" customHeight="1" x14ac:dyDescent="0.2">
      <c r="A84" s="87">
        <v>23</v>
      </c>
      <c r="B84" s="83"/>
      <c r="C84" s="83"/>
      <c r="D84" s="83"/>
      <c r="E84" s="83"/>
      <c r="F84" s="83"/>
      <c r="G84" s="266"/>
      <c r="H84" s="87">
        <v>23</v>
      </c>
      <c r="I84" s="83"/>
      <c r="J84" s="83"/>
      <c r="K84" s="83"/>
      <c r="L84" s="83"/>
      <c r="M84" s="83"/>
      <c r="N84" s="266"/>
      <c r="O84" s="87">
        <v>23</v>
      </c>
      <c r="P84" s="83"/>
      <c r="Q84" s="83"/>
      <c r="R84" s="83"/>
      <c r="S84" s="83"/>
      <c r="T84" s="83"/>
    </row>
    <row r="85" spans="1:20" ht="17" customHeight="1" x14ac:dyDescent="0.2">
      <c r="A85" s="87">
        <v>24</v>
      </c>
      <c r="B85" s="83"/>
      <c r="C85" s="83"/>
      <c r="D85" s="83"/>
      <c r="E85" s="83"/>
      <c r="F85" s="83"/>
      <c r="G85" s="266"/>
      <c r="H85" s="87">
        <v>24</v>
      </c>
      <c r="I85" s="83"/>
      <c r="J85" s="83"/>
      <c r="K85" s="83"/>
      <c r="L85" s="83"/>
      <c r="M85" s="83"/>
      <c r="N85" s="266"/>
      <c r="O85" s="87">
        <v>24</v>
      </c>
      <c r="P85" s="83"/>
      <c r="Q85" s="83"/>
      <c r="R85" s="83"/>
      <c r="S85" s="83"/>
      <c r="T85" s="83"/>
    </row>
    <row r="86" spans="1:20" ht="17" customHeight="1" x14ac:dyDescent="0.2">
      <c r="A86" s="87">
        <v>25</v>
      </c>
      <c r="B86" s="83"/>
      <c r="C86" s="83"/>
      <c r="D86" s="83"/>
      <c r="E86" s="83"/>
      <c r="F86" s="83"/>
      <c r="G86" s="266"/>
      <c r="H86" s="87">
        <v>25</v>
      </c>
      <c r="I86" s="83"/>
      <c r="J86" s="83"/>
      <c r="K86" s="83"/>
      <c r="L86" s="83"/>
      <c r="M86" s="83"/>
      <c r="N86" s="266"/>
      <c r="O86" s="87">
        <v>25</v>
      </c>
      <c r="P86" s="83"/>
      <c r="Q86" s="83"/>
      <c r="R86" s="83"/>
      <c r="S86" s="83"/>
      <c r="T86" s="83"/>
    </row>
    <row r="87" spans="1:20" ht="17" customHeight="1" x14ac:dyDescent="0.2">
      <c r="A87" s="87">
        <v>26</v>
      </c>
      <c r="B87" s="83"/>
      <c r="C87" s="83"/>
      <c r="D87" s="83"/>
      <c r="E87" s="83"/>
      <c r="F87" s="83"/>
      <c r="G87" s="266"/>
      <c r="H87" s="87">
        <v>26</v>
      </c>
      <c r="I87" s="83"/>
      <c r="J87" s="83"/>
      <c r="K87" s="83"/>
      <c r="L87" s="83"/>
      <c r="M87" s="83"/>
      <c r="N87" s="266"/>
      <c r="O87" s="87">
        <v>26</v>
      </c>
      <c r="P87" s="83"/>
      <c r="Q87" s="83"/>
      <c r="R87" s="83"/>
      <c r="S87" s="83"/>
      <c r="T87" s="83"/>
    </row>
    <row r="88" spans="1:20" ht="17" customHeight="1" x14ac:dyDescent="0.2">
      <c r="A88" s="87">
        <v>27</v>
      </c>
      <c r="B88" s="83"/>
      <c r="C88" s="83"/>
      <c r="D88" s="83"/>
      <c r="E88" s="83"/>
      <c r="F88" s="83"/>
      <c r="G88" s="266"/>
      <c r="H88" s="87">
        <v>27</v>
      </c>
      <c r="I88" s="83"/>
      <c r="J88" s="83"/>
      <c r="K88" s="83"/>
      <c r="L88" s="83"/>
      <c r="M88" s="83"/>
      <c r="N88" s="266"/>
      <c r="O88" s="87">
        <v>27</v>
      </c>
      <c r="P88" s="83"/>
      <c r="Q88" s="83"/>
      <c r="R88" s="83"/>
      <c r="S88" s="83"/>
      <c r="T88" s="83"/>
    </row>
    <row r="89" spans="1:20" ht="17" customHeight="1" x14ac:dyDescent="0.2">
      <c r="A89" s="87">
        <v>28</v>
      </c>
      <c r="B89" s="83"/>
      <c r="C89" s="83"/>
      <c r="D89" s="83"/>
      <c r="E89" s="83"/>
      <c r="F89" s="83"/>
      <c r="G89" s="266"/>
      <c r="H89" s="87">
        <v>28</v>
      </c>
      <c r="I89" s="83"/>
      <c r="J89" s="83"/>
      <c r="K89" s="83"/>
      <c r="L89" s="83"/>
      <c r="M89" s="83"/>
      <c r="N89" s="266"/>
      <c r="O89" s="87">
        <v>28</v>
      </c>
      <c r="P89" s="83"/>
      <c r="Q89" s="83"/>
      <c r="R89" s="83"/>
      <c r="S89" s="83"/>
      <c r="T89" s="83"/>
    </row>
    <row r="90" spans="1:20" ht="17" customHeight="1" x14ac:dyDescent="0.2">
      <c r="A90" s="87">
        <v>29</v>
      </c>
      <c r="B90" s="83"/>
      <c r="C90" s="83"/>
      <c r="D90" s="83"/>
      <c r="E90" s="83"/>
      <c r="F90" s="83"/>
      <c r="G90" s="266"/>
      <c r="H90" s="87">
        <v>29</v>
      </c>
      <c r="I90" s="83"/>
      <c r="J90" s="83"/>
      <c r="K90" s="83"/>
      <c r="L90" s="83"/>
      <c r="M90" s="83"/>
      <c r="N90" s="266"/>
      <c r="O90" s="87">
        <v>29</v>
      </c>
      <c r="P90" s="83"/>
      <c r="Q90" s="83"/>
      <c r="R90" s="83"/>
      <c r="S90" s="83"/>
      <c r="T90" s="83"/>
    </row>
    <row r="91" spans="1:20" ht="17" customHeight="1" x14ac:dyDescent="0.2">
      <c r="A91" s="87">
        <v>30</v>
      </c>
      <c r="B91" s="83"/>
      <c r="C91" s="83"/>
      <c r="D91" s="83"/>
      <c r="E91" s="83"/>
      <c r="F91" s="83"/>
      <c r="G91" s="266"/>
      <c r="H91" s="87">
        <v>30</v>
      </c>
      <c r="I91" s="83"/>
      <c r="J91" s="83"/>
      <c r="K91" s="83"/>
      <c r="L91" s="83"/>
      <c r="M91" s="83"/>
      <c r="N91" s="266"/>
      <c r="O91" s="87">
        <v>30</v>
      </c>
      <c r="P91" s="83"/>
      <c r="Q91" s="83"/>
      <c r="R91" s="83"/>
      <c r="S91" s="83"/>
      <c r="T91" s="83"/>
    </row>
    <row r="92" spans="1:20" ht="17" customHeight="1" x14ac:dyDescent="0.2">
      <c r="A92" s="87">
        <v>31</v>
      </c>
      <c r="B92" s="83"/>
      <c r="C92" s="83"/>
      <c r="D92" s="83"/>
      <c r="E92" s="83"/>
      <c r="F92" s="83"/>
      <c r="G92" s="266"/>
      <c r="H92" s="87">
        <v>31</v>
      </c>
      <c r="I92" s="83"/>
      <c r="J92" s="83"/>
      <c r="K92" s="83"/>
      <c r="L92" s="83"/>
      <c r="M92" s="83"/>
      <c r="N92" s="266"/>
      <c r="O92" s="87">
        <v>31</v>
      </c>
      <c r="P92" s="83"/>
      <c r="Q92" s="83"/>
      <c r="R92" s="83"/>
      <c r="S92" s="83"/>
      <c r="T92" s="83"/>
    </row>
    <row r="93" spans="1:20" ht="17" customHeight="1" x14ac:dyDescent="0.2">
      <c r="A93" s="87">
        <v>32</v>
      </c>
      <c r="B93" s="83"/>
      <c r="C93" s="83"/>
      <c r="D93" s="83"/>
      <c r="E93" s="83"/>
      <c r="F93" s="83"/>
      <c r="G93" s="266"/>
      <c r="H93" s="87">
        <v>32</v>
      </c>
      <c r="I93" s="83"/>
      <c r="J93" s="83"/>
      <c r="K93" s="83"/>
      <c r="L93" s="83"/>
      <c r="M93" s="83"/>
      <c r="N93" s="266"/>
      <c r="O93" s="87">
        <v>32</v>
      </c>
      <c r="P93" s="83"/>
      <c r="Q93" s="83"/>
      <c r="R93" s="83"/>
      <c r="S93" s="83"/>
      <c r="T93" s="83"/>
    </row>
    <row r="94" spans="1:20" ht="17" customHeight="1" x14ac:dyDescent="0.2">
      <c r="A94" s="87">
        <v>33</v>
      </c>
      <c r="B94" s="83"/>
      <c r="C94" s="83"/>
      <c r="D94" s="83"/>
      <c r="E94" s="83"/>
      <c r="F94" s="83"/>
      <c r="G94" s="266"/>
      <c r="H94" s="87">
        <v>33</v>
      </c>
      <c r="I94" s="83"/>
      <c r="J94" s="83"/>
      <c r="K94" s="83"/>
      <c r="L94" s="83"/>
      <c r="M94" s="83"/>
      <c r="N94" s="266"/>
      <c r="O94" s="87">
        <v>33</v>
      </c>
      <c r="P94" s="83"/>
      <c r="Q94" s="83"/>
      <c r="R94" s="83"/>
      <c r="S94" s="83"/>
      <c r="T94" s="83"/>
    </row>
    <row r="95" spans="1:20" ht="17" customHeight="1" x14ac:dyDescent="0.2">
      <c r="A95" s="87">
        <v>34</v>
      </c>
      <c r="B95" s="83"/>
      <c r="C95" s="83"/>
      <c r="D95" s="83"/>
      <c r="E95" s="83"/>
      <c r="F95" s="83"/>
      <c r="G95" s="266"/>
      <c r="H95" s="87">
        <v>34</v>
      </c>
      <c r="I95" s="83"/>
      <c r="J95" s="83"/>
      <c r="K95" s="83"/>
      <c r="L95" s="83"/>
      <c r="M95" s="83"/>
      <c r="N95" s="266"/>
      <c r="O95" s="87">
        <v>34</v>
      </c>
      <c r="P95" s="83"/>
      <c r="Q95" s="83"/>
      <c r="R95" s="83"/>
      <c r="S95" s="83"/>
      <c r="T95" s="83"/>
    </row>
    <row r="96" spans="1:20" ht="17" customHeight="1" x14ac:dyDescent="0.2">
      <c r="A96" s="87">
        <v>35</v>
      </c>
      <c r="B96" s="83"/>
      <c r="C96" s="83"/>
      <c r="D96" s="83"/>
      <c r="E96" s="83"/>
      <c r="F96" s="83"/>
      <c r="G96" s="266"/>
      <c r="H96" s="87">
        <v>35</v>
      </c>
      <c r="I96" s="83"/>
      <c r="J96" s="83"/>
      <c r="K96" s="83"/>
      <c r="L96" s="83"/>
      <c r="M96" s="83"/>
      <c r="N96" s="266"/>
      <c r="O96" s="87">
        <v>35</v>
      </c>
      <c r="P96" s="83"/>
      <c r="Q96" s="83"/>
      <c r="R96" s="83"/>
      <c r="S96" s="83"/>
      <c r="T96" s="83"/>
    </row>
    <row r="97" spans="1:20" ht="17" customHeight="1" x14ac:dyDescent="0.2">
      <c r="A97" s="87">
        <v>36</v>
      </c>
      <c r="B97" s="83"/>
      <c r="C97" s="83"/>
      <c r="D97" s="83"/>
      <c r="E97" s="83"/>
      <c r="F97" s="83"/>
      <c r="G97" s="266"/>
      <c r="H97" s="87">
        <v>36</v>
      </c>
      <c r="I97" s="83"/>
      <c r="J97" s="83"/>
      <c r="K97" s="83"/>
      <c r="L97" s="83"/>
      <c r="M97" s="83"/>
      <c r="N97" s="266"/>
      <c r="O97" s="87">
        <v>36</v>
      </c>
      <c r="P97" s="83"/>
      <c r="Q97" s="83"/>
      <c r="R97" s="83"/>
      <c r="S97" s="83"/>
      <c r="T97" s="83"/>
    </row>
    <row r="98" spans="1:20" ht="17" customHeight="1" x14ac:dyDescent="0.2">
      <c r="A98" s="87">
        <v>37</v>
      </c>
      <c r="B98" s="83"/>
      <c r="C98" s="83"/>
      <c r="D98" s="83"/>
      <c r="E98" s="83"/>
      <c r="F98" s="83"/>
      <c r="G98" s="266"/>
      <c r="H98" s="87">
        <v>37</v>
      </c>
      <c r="I98" s="83"/>
      <c r="J98" s="83"/>
      <c r="K98" s="83"/>
      <c r="L98" s="83"/>
      <c r="M98" s="83"/>
      <c r="N98" s="266"/>
      <c r="O98" s="87">
        <v>37</v>
      </c>
      <c r="P98" s="83"/>
      <c r="Q98" s="83"/>
      <c r="R98" s="83"/>
      <c r="S98" s="83"/>
      <c r="T98" s="83"/>
    </row>
    <row r="99" spans="1:20" ht="17" customHeight="1" x14ac:dyDescent="0.2">
      <c r="A99" s="87">
        <v>38</v>
      </c>
      <c r="B99" s="83"/>
      <c r="C99" s="83"/>
      <c r="D99" s="83"/>
      <c r="E99" s="83"/>
      <c r="F99" s="83"/>
      <c r="G99" s="266"/>
      <c r="H99" s="87">
        <v>38</v>
      </c>
      <c r="I99" s="83"/>
      <c r="J99" s="83"/>
      <c r="K99" s="83"/>
      <c r="L99" s="83"/>
      <c r="M99" s="83"/>
      <c r="N99" s="266"/>
      <c r="O99" s="87">
        <v>38</v>
      </c>
      <c r="P99" s="83"/>
      <c r="Q99" s="83"/>
      <c r="R99" s="83"/>
      <c r="S99" s="83"/>
      <c r="T99" s="83"/>
    </row>
    <row r="100" spans="1:20" ht="17" customHeight="1" x14ac:dyDescent="0.2">
      <c r="A100" s="87">
        <v>39</v>
      </c>
      <c r="B100" s="83"/>
      <c r="C100" s="83"/>
      <c r="D100" s="83"/>
      <c r="E100" s="83"/>
      <c r="F100" s="83"/>
      <c r="G100" s="266"/>
      <c r="H100" s="87">
        <v>39</v>
      </c>
      <c r="I100" s="83"/>
      <c r="J100" s="83"/>
      <c r="K100" s="83"/>
      <c r="L100" s="83"/>
      <c r="M100" s="83"/>
      <c r="N100" s="266"/>
      <c r="O100" s="87">
        <v>39</v>
      </c>
      <c r="P100" s="83"/>
      <c r="Q100" s="83"/>
      <c r="R100" s="83"/>
      <c r="S100" s="83"/>
      <c r="T100" s="83"/>
    </row>
    <row r="101" spans="1:20" ht="17" customHeight="1" x14ac:dyDescent="0.2">
      <c r="A101" s="87">
        <v>40</v>
      </c>
      <c r="B101" s="83"/>
      <c r="C101" s="83"/>
      <c r="D101" s="83"/>
      <c r="E101" s="83"/>
      <c r="F101" s="83"/>
      <c r="G101" s="266"/>
      <c r="H101" s="87">
        <v>40</v>
      </c>
      <c r="I101" s="83"/>
      <c r="J101" s="83"/>
      <c r="K101" s="83"/>
      <c r="L101" s="83"/>
      <c r="M101" s="83"/>
      <c r="N101" s="266"/>
      <c r="O101" s="87">
        <v>40</v>
      </c>
      <c r="P101" s="83"/>
      <c r="Q101" s="83"/>
      <c r="R101" s="83"/>
      <c r="S101" s="83"/>
      <c r="T101" s="83"/>
    </row>
    <row r="102" spans="1:20" ht="17" customHeight="1" x14ac:dyDescent="0.2">
      <c r="A102" s="87">
        <v>41</v>
      </c>
      <c r="B102" s="83"/>
      <c r="C102" s="83"/>
      <c r="D102" s="83"/>
      <c r="E102" s="83"/>
      <c r="F102" s="83"/>
      <c r="G102" s="266"/>
      <c r="H102" s="87">
        <v>41</v>
      </c>
      <c r="I102" s="83"/>
      <c r="J102" s="83"/>
      <c r="K102" s="83"/>
      <c r="L102" s="83"/>
      <c r="M102" s="83"/>
      <c r="N102" s="266"/>
      <c r="O102" s="82"/>
      <c r="P102" s="238"/>
      <c r="Q102" s="238"/>
      <c r="R102" s="238"/>
      <c r="S102" s="238"/>
      <c r="T102" s="238"/>
    </row>
    <row r="103" spans="1:20" ht="17" customHeight="1" x14ac:dyDescent="0.2">
      <c r="A103" s="87">
        <v>42</v>
      </c>
      <c r="B103" s="83"/>
      <c r="C103" s="83"/>
      <c r="D103" s="83"/>
      <c r="E103" s="83"/>
      <c r="F103" s="83"/>
      <c r="G103" s="266"/>
      <c r="H103" s="87">
        <v>42</v>
      </c>
      <c r="I103" s="83"/>
      <c r="J103" s="83"/>
      <c r="K103" s="83"/>
      <c r="L103" s="83"/>
      <c r="M103" s="83"/>
      <c r="N103" s="266"/>
      <c r="O103" s="82"/>
      <c r="P103" s="238"/>
      <c r="Q103" s="238"/>
      <c r="R103" s="238"/>
      <c r="S103" s="238"/>
      <c r="T103" s="238"/>
    </row>
    <row r="104" spans="1:20" ht="17" customHeight="1" x14ac:dyDescent="0.2">
      <c r="A104" s="87">
        <v>43</v>
      </c>
      <c r="B104" s="83"/>
      <c r="C104" s="83"/>
      <c r="D104" s="83"/>
      <c r="E104" s="83"/>
      <c r="F104" s="83"/>
      <c r="G104" s="266"/>
      <c r="H104" s="87">
        <v>43</v>
      </c>
      <c r="I104" s="83"/>
      <c r="J104" s="83"/>
      <c r="K104" s="83"/>
      <c r="L104" s="83"/>
      <c r="M104" s="83"/>
      <c r="N104" s="266"/>
      <c r="O104" s="82"/>
      <c r="P104" s="238"/>
      <c r="Q104" s="238"/>
      <c r="R104" s="238"/>
      <c r="S104" s="238"/>
      <c r="T104" s="238"/>
    </row>
    <row r="105" spans="1:20" ht="17" customHeight="1" x14ac:dyDescent="0.2">
      <c r="A105" s="87">
        <v>44</v>
      </c>
      <c r="B105" s="83"/>
      <c r="C105" s="83"/>
      <c r="D105" s="83"/>
      <c r="E105" s="83"/>
      <c r="F105" s="83"/>
      <c r="G105" s="266"/>
      <c r="H105" s="87">
        <v>44</v>
      </c>
      <c r="I105" s="83"/>
      <c r="J105" s="83"/>
      <c r="K105" s="83"/>
      <c r="L105" s="83"/>
      <c r="M105" s="83"/>
      <c r="N105" s="266"/>
      <c r="O105" s="82"/>
      <c r="P105" s="238"/>
      <c r="Q105" s="238"/>
      <c r="R105" s="238"/>
      <c r="S105" s="238"/>
      <c r="T105" s="238"/>
    </row>
    <row r="106" spans="1:20" ht="17" customHeight="1" x14ac:dyDescent="0.2">
      <c r="A106" s="87">
        <v>45</v>
      </c>
      <c r="B106" s="83"/>
      <c r="C106" s="83"/>
      <c r="D106" s="83"/>
      <c r="E106" s="83"/>
      <c r="F106" s="83"/>
      <c r="G106" s="266"/>
      <c r="H106" s="87">
        <v>45</v>
      </c>
      <c r="I106" s="83"/>
      <c r="J106" s="83"/>
      <c r="K106" s="83"/>
      <c r="L106" s="83"/>
      <c r="M106" s="83"/>
      <c r="N106" s="266"/>
      <c r="O106" s="82"/>
      <c r="P106" s="238"/>
      <c r="Q106" s="238"/>
      <c r="R106" s="238"/>
      <c r="S106" s="238"/>
      <c r="T106" s="238"/>
    </row>
    <row r="107" spans="1:20" ht="17" customHeight="1" x14ac:dyDescent="0.2">
      <c r="A107" s="87">
        <v>46</v>
      </c>
      <c r="B107" s="83"/>
      <c r="C107" s="83"/>
      <c r="D107" s="83"/>
      <c r="E107" s="83"/>
      <c r="F107" s="83"/>
      <c r="G107" s="266"/>
      <c r="H107" s="87">
        <v>46</v>
      </c>
      <c r="I107" s="83"/>
      <c r="J107" s="83"/>
      <c r="K107" s="83"/>
      <c r="L107" s="83"/>
      <c r="M107" s="83"/>
      <c r="N107" s="266"/>
      <c r="O107" s="82"/>
      <c r="P107" s="238"/>
      <c r="Q107" s="238"/>
      <c r="R107" s="238"/>
      <c r="S107" s="238"/>
      <c r="T107" s="238"/>
    </row>
    <row r="108" spans="1:20" ht="17" customHeight="1" x14ac:dyDescent="0.2">
      <c r="A108" s="87">
        <v>47</v>
      </c>
      <c r="B108" s="83"/>
      <c r="C108" s="83"/>
      <c r="D108" s="83"/>
      <c r="E108" s="83"/>
      <c r="F108" s="83"/>
      <c r="G108" s="266"/>
      <c r="H108" s="87">
        <v>47</v>
      </c>
      <c r="I108" s="83"/>
      <c r="J108" s="83"/>
      <c r="K108" s="83"/>
      <c r="L108" s="83"/>
      <c r="M108" s="83"/>
      <c r="N108" s="266"/>
      <c r="O108" s="82"/>
      <c r="P108" s="238"/>
      <c r="Q108" s="238"/>
      <c r="R108" s="238"/>
      <c r="S108" s="238"/>
      <c r="T108" s="238"/>
    </row>
    <row r="109" spans="1:20" ht="17" customHeight="1" x14ac:dyDescent="0.2">
      <c r="A109" s="87">
        <v>48</v>
      </c>
      <c r="B109" s="83"/>
      <c r="C109" s="83"/>
      <c r="D109" s="83"/>
      <c r="E109" s="83"/>
      <c r="F109" s="83"/>
      <c r="G109" s="266"/>
      <c r="H109" s="87">
        <v>48</v>
      </c>
      <c r="I109" s="83"/>
      <c r="J109" s="83"/>
      <c r="K109" s="83"/>
      <c r="L109" s="83"/>
      <c r="M109" s="83"/>
      <c r="N109" s="266"/>
      <c r="O109" s="82"/>
      <c r="P109" s="238"/>
      <c r="Q109" s="238"/>
      <c r="R109" s="238"/>
      <c r="S109" s="238"/>
      <c r="T109" s="238"/>
    </row>
    <row r="110" spans="1:20" ht="17" customHeight="1" x14ac:dyDescent="0.2">
      <c r="A110" s="87">
        <v>49</v>
      </c>
      <c r="B110" s="83"/>
      <c r="C110" s="83"/>
      <c r="D110" s="83"/>
      <c r="E110" s="83"/>
      <c r="F110" s="83"/>
      <c r="G110" s="266"/>
      <c r="H110" s="87">
        <v>49</v>
      </c>
      <c r="I110" s="83"/>
      <c r="J110" s="83"/>
      <c r="K110" s="83"/>
      <c r="L110" s="83"/>
      <c r="M110" s="83"/>
      <c r="N110" s="266"/>
      <c r="O110" s="82"/>
      <c r="P110" s="238"/>
      <c r="Q110" s="238"/>
      <c r="R110" s="238"/>
      <c r="S110" s="238"/>
      <c r="T110" s="238"/>
    </row>
    <row r="111" spans="1:20" ht="17" customHeight="1" x14ac:dyDescent="0.2">
      <c r="A111" s="87">
        <v>50</v>
      </c>
      <c r="B111" s="83"/>
      <c r="C111" s="83"/>
      <c r="D111" s="83"/>
      <c r="E111" s="83"/>
      <c r="F111" s="83"/>
      <c r="G111" s="266"/>
      <c r="H111" s="87">
        <v>50</v>
      </c>
      <c r="I111" s="83"/>
      <c r="J111" s="83"/>
      <c r="K111" s="83"/>
      <c r="L111" s="83"/>
      <c r="M111" s="83"/>
      <c r="N111" s="266"/>
      <c r="O111" s="82"/>
      <c r="P111" s="238"/>
      <c r="Q111" s="238"/>
      <c r="R111" s="238"/>
      <c r="S111" s="238"/>
      <c r="T111" s="238"/>
    </row>
    <row r="112" spans="1:20" ht="17" customHeight="1" x14ac:dyDescent="0.2">
      <c r="A112" s="87">
        <v>51</v>
      </c>
      <c r="B112" s="83"/>
      <c r="C112" s="83"/>
      <c r="D112" s="83"/>
      <c r="E112" s="83"/>
      <c r="F112" s="83"/>
      <c r="G112" s="266"/>
      <c r="H112" s="87">
        <v>51</v>
      </c>
      <c r="I112" s="83"/>
      <c r="J112" s="83"/>
      <c r="K112" s="83"/>
      <c r="L112" s="83"/>
      <c r="M112" s="83"/>
      <c r="N112" s="266"/>
      <c r="O112" s="82"/>
      <c r="P112" s="238"/>
      <c r="Q112" s="238"/>
      <c r="R112" s="238"/>
      <c r="S112" s="238"/>
      <c r="T112" s="238"/>
    </row>
    <row r="113" spans="1:20" ht="17" customHeight="1" x14ac:dyDescent="0.2">
      <c r="A113" s="87">
        <v>52</v>
      </c>
      <c r="B113" s="83"/>
      <c r="C113" s="83"/>
      <c r="D113" s="83"/>
      <c r="E113" s="83"/>
      <c r="F113" s="83"/>
      <c r="G113" s="266"/>
      <c r="H113" s="87">
        <v>52</v>
      </c>
      <c r="I113" s="83"/>
      <c r="J113" s="83"/>
      <c r="K113" s="83"/>
      <c r="L113" s="83"/>
      <c r="M113" s="83"/>
      <c r="N113" s="266"/>
      <c r="O113" s="82"/>
      <c r="P113" s="238"/>
      <c r="Q113" s="238"/>
      <c r="R113" s="238"/>
      <c r="S113" s="238"/>
      <c r="T113" s="238"/>
    </row>
    <row r="114" spans="1:20" ht="17" customHeight="1" x14ac:dyDescent="0.2">
      <c r="A114" s="87">
        <v>53</v>
      </c>
      <c r="B114" s="83"/>
      <c r="C114" s="83"/>
      <c r="D114" s="83"/>
      <c r="E114" s="83"/>
      <c r="F114" s="83"/>
      <c r="G114" s="266"/>
      <c r="H114" s="87">
        <v>53</v>
      </c>
      <c r="I114" s="83"/>
      <c r="J114" s="83"/>
      <c r="K114" s="83"/>
      <c r="L114" s="83"/>
      <c r="M114" s="83"/>
      <c r="N114" s="266"/>
      <c r="O114" s="82"/>
      <c r="P114" s="238"/>
      <c r="Q114" s="238"/>
      <c r="R114" s="238"/>
      <c r="S114" s="238"/>
      <c r="T114" s="238"/>
    </row>
    <row r="115" spans="1:20" ht="17" customHeight="1" x14ac:dyDescent="0.2">
      <c r="A115" s="87">
        <v>54</v>
      </c>
      <c r="B115" s="83"/>
      <c r="C115" s="83"/>
      <c r="D115" s="83"/>
      <c r="E115" s="83"/>
      <c r="F115" s="83"/>
      <c r="G115" s="266"/>
      <c r="H115" s="87">
        <v>54</v>
      </c>
      <c r="I115" s="83"/>
      <c r="J115" s="83"/>
      <c r="K115" s="83"/>
      <c r="L115" s="83"/>
      <c r="M115" s="83"/>
      <c r="N115" s="266"/>
      <c r="O115" s="82"/>
      <c r="P115" s="238"/>
      <c r="Q115" s="238"/>
      <c r="R115" s="238"/>
      <c r="S115" s="238"/>
      <c r="T115" s="238"/>
    </row>
    <row r="116" spans="1:20" ht="17" customHeight="1" x14ac:dyDescent="0.2">
      <c r="A116" s="87">
        <v>55</v>
      </c>
      <c r="B116" s="83"/>
      <c r="C116" s="83"/>
      <c r="D116" s="83"/>
      <c r="E116" s="83"/>
      <c r="F116" s="83"/>
      <c r="G116" s="266"/>
      <c r="H116" s="87">
        <v>55</v>
      </c>
      <c r="I116" s="83"/>
      <c r="J116" s="83"/>
      <c r="K116" s="83"/>
      <c r="L116" s="83"/>
      <c r="M116" s="83"/>
      <c r="N116" s="266"/>
      <c r="O116" s="82"/>
      <c r="P116" s="238"/>
      <c r="Q116" s="238"/>
      <c r="R116" s="238"/>
      <c r="S116" s="238"/>
      <c r="T116" s="238"/>
    </row>
    <row r="117" spans="1:20" ht="17" customHeight="1" x14ac:dyDescent="0.2">
      <c r="A117" s="87">
        <v>56</v>
      </c>
      <c r="B117" s="83"/>
      <c r="C117" s="83"/>
      <c r="D117" s="83"/>
      <c r="E117" s="83"/>
      <c r="F117" s="83"/>
      <c r="G117" s="266"/>
      <c r="H117" s="87">
        <v>56</v>
      </c>
      <c r="I117" s="83"/>
      <c r="J117" s="83"/>
      <c r="K117" s="83"/>
      <c r="L117" s="83"/>
      <c r="M117" s="83"/>
      <c r="N117" s="266"/>
      <c r="O117" s="82"/>
      <c r="P117" s="238"/>
      <c r="Q117" s="238"/>
      <c r="R117" s="238"/>
      <c r="S117" s="238"/>
      <c r="T117" s="238"/>
    </row>
    <row r="118" spans="1:20" ht="17" customHeight="1" x14ac:dyDescent="0.2">
      <c r="A118" s="87">
        <v>57</v>
      </c>
      <c r="B118" s="83"/>
      <c r="C118" s="83"/>
      <c r="D118" s="83"/>
      <c r="E118" s="83"/>
      <c r="F118" s="83"/>
      <c r="G118" s="266"/>
      <c r="H118" s="87">
        <v>57</v>
      </c>
      <c r="I118" s="83"/>
      <c r="J118" s="83"/>
      <c r="K118" s="83"/>
      <c r="L118" s="83"/>
      <c r="M118" s="83"/>
      <c r="N118" s="266"/>
      <c r="O118" s="82"/>
      <c r="P118" s="238"/>
      <c r="Q118" s="238"/>
      <c r="R118" s="238"/>
      <c r="S118" s="238"/>
      <c r="T118" s="238"/>
    </row>
    <row r="119" spans="1:20" ht="17" customHeight="1" x14ac:dyDescent="0.2">
      <c r="A119" s="87">
        <v>58</v>
      </c>
      <c r="B119" s="83"/>
      <c r="C119" s="83"/>
      <c r="D119" s="83"/>
      <c r="E119" s="83"/>
      <c r="F119" s="83"/>
      <c r="G119" s="266"/>
      <c r="H119" s="87">
        <v>58</v>
      </c>
      <c r="I119" s="83"/>
      <c r="J119" s="83"/>
      <c r="K119" s="83"/>
      <c r="L119" s="83"/>
      <c r="M119" s="83"/>
      <c r="N119" s="266"/>
      <c r="O119" s="82"/>
      <c r="P119" s="238"/>
      <c r="Q119" s="238"/>
      <c r="R119" s="238"/>
      <c r="S119" s="238"/>
      <c r="T119" s="238"/>
    </row>
    <row r="120" spans="1:20" ht="17" customHeight="1" x14ac:dyDescent="0.2">
      <c r="A120" s="87">
        <v>59</v>
      </c>
      <c r="B120" s="83"/>
      <c r="C120" s="83"/>
      <c r="D120" s="83"/>
      <c r="E120" s="83"/>
      <c r="F120" s="83"/>
      <c r="G120" s="266"/>
      <c r="H120" s="87">
        <v>59</v>
      </c>
      <c r="I120" s="83"/>
      <c r="J120" s="83"/>
      <c r="K120" s="83"/>
      <c r="L120" s="83"/>
      <c r="M120" s="83"/>
      <c r="N120" s="266"/>
      <c r="O120" s="82"/>
      <c r="P120" s="238"/>
      <c r="Q120" s="238"/>
      <c r="R120" s="238"/>
      <c r="S120" s="238"/>
      <c r="T120" s="238"/>
    </row>
    <row r="121" spans="1:20" ht="17" customHeight="1" x14ac:dyDescent="0.2">
      <c r="A121" s="87">
        <v>60</v>
      </c>
      <c r="B121" s="83"/>
      <c r="C121" s="83"/>
      <c r="D121" s="83"/>
      <c r="E121" s="83"/>
      <c r="F121" s="83"/>
      <c r="G121" s="266"/>
      <c r="H121" s="87">
        <v>60</v>
      </c>
      <c r="I121" s="83"/>
      <c r="J121" s="83"/>
      <c r="K121" s="83"/>
      <c r="L121" s="83"/>
      <c r="M121" s="83"/>
      <c r="N121" s="266"/>
      <c r="O121" s="82"/>
      <c r="P121" s="238"/>
      <c r="Q121" s="238"/>
      <c r="R121" s="238"/>
      <c r="S121" s="238"/>
      <c r="T121" s="238"/>
    </row>
    <row r="122" spans="1:20" ht="17" customHeight="1" x14ac:dyDescent="0.2">
      <c r="A122" s="87">
        <v>61</v>
      </c>
      <c r="B122" s="83"/>
      <c r="C122" s="83"/>
      <c r="D122" s="83"/>
      <c r="E122" s="83"/>
      <c r="F122" s="83"/>
      <c r="G122" s="266"/>
      <c r="H122" s="87">
        <v>61</v>
      </c>
      <c r="I122" s="83"/>
      <c r="J122" s="83"/>
      <c r="K122" s="83"/>
      <c r="L122" s="83"/>
      <c r="M122" s="83"/>
      <c r="N122" s="266"/>
      <c r="O122" s="82"/>
      <c r="P122" s="238"/>
      <c r="Q122" s="238"/>
      <c r="R122" s="238"/>
      <c r="S122" s="238"/>
      <c r="T122" s="238"/>
    </row>
    <row r="123" spans="1:20" ht="17" customHeight="1" x14ac:dyDescent="0.2">
      <c r="A123" s="87">
        <v>62</v>
      </c>
      <c r="B123" s="83"/>
      <c r="C123" s="83"/>
      <c r="D123" s="83"/>
      <c r="E123" s="83"/>
      <c r="F123" s="83"/>
      <c r="G123" s="266"/>
      <c r="H123" s="87">
        <v>62</v>
      </c>
      <c r="I123" s="83"/>
      <c r="J123" s="83"/>
      <c r="K123" s="83"/>
      <c r="L123" s="83"/>
      <c r="M123" s="83"/>
      <c r="N123" s="266"/>
      <c r="O123" s="82"/>
      <c r="P123" s="238"/>
      <c r="Q123" s="238"/>
      <c r="R123" s="238"/>
      <c r="S123" s="238"/>
      <c r="T123" s="238"/>
    </row>
    <row r="124" spans="1:20" ht="17" customHeight="1" x14ac:dyDescent="0.2">
      <c r="A124" s="87">
        <v>63</v>
      </c>
      <c r="B124" s="83"/>
      <c r="C124" s="83"/>
      <c r="D124" s="83"/>
      <c r="E124" s="83"/>
      <c r="F124" s="83"/>
      <c r="G124" s="266"/>
      <c r="H124" s="87">
        <v>63</v>
      </c>
      <c r="I124" s="83"/>
      <c r="J124" s="83"/>
      <c r="K124" s="83"/>
      <c r="L124" s="83"/>
      <c r="M124" s="83"/>
      <c r="N124" s="266"/>
      <c r="O124" s="82"/>
      <c r="P124" s="238"/>
      <c r="Q124" s="238"/>
      <c r="R124" s="238"/>
      <c r="S124" s="238"/>
      <c r="T124" s="238"/>
    </row>
    <row r="125" spans="1:20" ht="17" customHeight="1" x14ac:dyDescent="0.2">
      <c r="A125" s="87">
        <v>64</v>
      </c>
      <c r="B125" s="83"/>
      <c r="C125" s="83"/>
      <c r="D125" s="83"/>
      <c r="E125" s="83"/>
      <c r="F125" s="83"/>
      <c r="G125" s="266"/>
      <c r="H125" s="87">
        <v>64</v>
      </c>
      <c r="I125" s="83"/>
      <c r="J125" s="83"/>
      <c r="K125" s="83"/>
      <c r="L125" s="83"/>
      <c r="M125" s="83"/>
      <c r="N125" s="266"/>
      <c r="O125" s="82"/>
      <c r="P125" s="238"/>
      <c r="Q125" s="238"/>
      <c r="R125" s="238"/>
      <c r="S125" s="238"/>
      <c r="T125" s="238"/>
    </row>
    <row r="126" spans="1:20" ht="17" customHeight="1" x14ac:dyDescent="0.2">
      <c r="A126" s="87">
        <v>65</v>
      </c>
      <c r="B126" s="83"/>
      <c r="C126" s="83"/>
      <c r="D126" s="83"/>
      <c r="E126" s="83"/>
      <c r="F126" s="83"/>
      <c r="G126" s="266"/>
      <c r="H126" s="87">
        <v>65</v>
      </c>
      <c r="I126" s="83"/>
      <c r="J126" s="83"/>
      <c r="K126" s="83"/>
      <c r="L126" s="83"/>
      <c r="M126" s="83"/>
      <c r="N126" s="266"/>
      <c r="O126" s="82"/>
      <c r="P126" s="238"/>
      <c r="Q126" s="238"/>
      <c r="R126" s="238"/>
      <c r="S126" s="238"/>
      <c r="T126" s="238"/>
    </row>
    <row r="127" spans="1:20" ht="17" customHeight="1" x14ac:dyDescent="0.2">
      <c r="A127" s="87">
        <v>66</v>
      </c>
      <c r="B127" s="83"/>
      <c r="C127" s="83"/>
      <c r="D127" s="83"/>
      <c r="E127" s="83"/>
      <c r="F127" s="83"/>
      <c r="G127" s="266"/>
      <c r="H127" s="87">
        <v>66</v>
      </c>
      <c r="I127" s="83"/>
      <c r="J127" s="83"/>
      <c r="K127" s="83"/>
      <c r="L127" s="83"/>
      <c r="M127" s="83"/>
      <c r="N127" s="266"/>
      <c r="O127" s="82"/>
      <c r="P127" s="238"/>
      <c r="Q127" s="238"/>
      <c r="R127" s="238"/>
      <c r="S127" s="238"/>
      <c r="T127" s="238"/>
    </row>
    <row r="128" spans="1:20" ht="17" customHeight="1" x14ac:dyDescent="0.2">
      <c r="A128" s="87">
        <v>67</v>
      </c>
      <c r="B128" s="83"/>
      <c r="C128" s="83"/>
      <c r="D128" s="83"/>
      <c r="E128" s="83"/>
      <c r="F128" s="83"/>
      <c r="G128" s="266"/>
      <c r="H128" s="87">
        <v>67</v>
      </c>
      <c r="I128" s="83"/>
      <c r="J128" s="83"/>
      <c r="K128" s="83"/>
      <c r="L128" s="83"/>
      <c r="M128" s="83"/>
      <c r="N128" s="266"/>
      <c r="O128" s="82"/>
      <c r="P128" s="238"/>
      <c r="Q128" s="238"/>
      <c r="R128" s="238"/>
      <c r="S128" s="238"/>
      <c r="T128" s="238"/>
    </row>
    <row r="129" spans="1:20" ht="17" customHeight="1" x14ac:dyDescent="0.2">
      <c r="A129" s="87">
        <v>68</v>
      </c>
      <c r="B129" s="83"/>
      <c r="C129" s="83"/>
      <c r="D129" s="83"/>
      <c r="E129" s="83"/>
      <c r="F129" s="83"/>
      <c r="G129" s="266"/>
      <c r="H129" s="87">
        <v>68</v>
      </c>
      <c r="I129" s="83"/>
      <c r="J129" s="83"/>
      <c r="K129" s="83"/>
      <c r="L129" s="83"/>
      <c r="M129" s="83"/>
      <c r="N129" s="266"/>
      <c r="O129" s="82"/>
      <c r="P129" s="238"/>
      <c r="Q129" s="238"/>
      <c r="R129" s="238"/>
      <c r="S129" s="238"/>
      <c r="T129" s="238"/>
    </row>
    <row r="130" spans="1:20" ht="17" customHeight="1" x14ac:dyDescent="0.2">
      <c r="A130" s="87">
        <v>69</v>
      </c>
      <c r="B130" s="83"/>
      <c r="C130" s="83"/>
      <c r="D130" s="83"/>
      <c r="E130" s="83"/>
      <c r="F130" s="83"/>
      <c r="G130" s="266"/>
      <c r="H130" s="87">
        <v>69</v>
      </c>
      <c r="I130" s="83"/>
      <c r="J130" s="83"/>
      <c r="K130" s="83"/>
      <c r="L130" s="83"/>
      <c r="M130" s="83"/>
      <c r="N130" s="266"/>
      <c r="O130" s="82"/>
      <c r="P130" s="238"/>
      <c r="Q130" s="238"/>
      <c r="R130" s="238"/>
      <c r="S130" s="238"/>
      <c r="T130" s="238"/>
    </row>
    <row r="131" spans="1:20" ht="17" customHeight="1" x14ac:dyDescent="0.2">
      <c r="A131" s="87">
        <v>70</v>
      </c>
      <c r="B131" s="83"/>
      <c r="C131" s="83"/>
      <c r="D131" s="83"/>
      <c r="E131" s="83"/>
      <c r="F131" s="83"/>
      <c r="G131" s="266"/>
      <c r="H131" s="87">
        <v>70</v>
      </c>
      <c r="I131" s="83"/>
      <c r="J131" s="83"/>
      <c r="K131" s="83"/>
      <c r="L131" s="83"/>
      <c r="M131" s="83"/>
      <c r="N131" s="266"/>
      <c r="O131" s="82"/>
      <c r="P131" s="238"/>
      <c r="Q131" s="238"/>
      <c r="R131" s="238"/>
      <c r="S131" s="238"/>
      <c r="T131" s="238"/>
    </row>
    <row r="132" spans="1:20" ht="17" customHeight="1" x14ac:dyDescent="0.2">
      <c r="A132" s="87">
        <v>71</v>
      </c>
      <c r="B132" s="83"/>
      <c r="C132" s="83"/>
      <c r="D132" s="83"/>
      <c r="E132" s="83"/>
      <c r="F132" s="83"/>
      <c r="G132" s="266"/>
      <c r="H132" s="87">
        <v>71</v>
      </c>
      <c r="I132" s="83"/>
      <c r="J132" s="83"/>
      <c r="K132" s="83"/>
      <c r="L132" s="83"/>
      <c r="M132" s="83"/>
      <c r="N132" s="266"/>
      <c r="O132" s="82"/>
      <c r="P132" s="238"/>
      <c r="Q132" s="238"/>
      <c r="R132" s="238"/>
      <c r="S132" s="238"/>
      <c r="T132" s="238"/>
    </row>
    <row r="133" spans="1:20" ht="17" customHeight="1" x14ac:dyDescent="0.2">
      <c r="A133" s="87">
        <v>72</v>
      </c>
      <c r="B133" s="83"/>
      <c r="C133" s="83"/>
      <c r="D133" s="83"/>
      <c r="E133" s="83"/>
      <c r="F133" s="83"/>
      <c r="G133" s="266"/>
      <c r="H133" s="87">
        <v>72</v>
      </c>
      <c r="I133" s="83"/>
      <c r="J133" s="83"/>
      <c r="K133" s="83"/>
      <c r="L133" s="83"/>
      <c r="M133" s="83"/>
      <c r="N133" s="266"/>
      <c r="O133" s="82"/>
      <c r="P133" s="238"/>
      <c r="Q133" s="238"/>
      <c r="R133" s="238"/>
      <c r="S133" s="238"/>
      <c r="T133" s="238"/>
    </row>
    <row r="134" spans="1:20" ht="17" customHeight="1" x14ac:dyDescent="0.2">
      <c r="A134" s="87">
        <v>73</v>
      </c>
      <c r="B134" s="83"/>
      <c r="C134" s="83"/>
      <c r="D134" s="83"/>
      <c r="E134" s="83"/>
      <c r="F134" s="83"/>
      <c r="G134" s="266"/>
      <c r="H134" s="87">
        <v>73</v>
      </c>
      <c r="I134" s="83"/>
      <c r="J134" s="83"/>
      <c r="K134" s="83"/>
      <c r="L134" s="83"/>
      <c r="M134" s="83"/>
      <c r="N134" s="266"/>
      <c r="O134" s="82"/>
      <c r="P134" s="238"/>
      <c r="Q134" s="238"/>
      <c r="R134" s="238"/>
      <c r="S134" s="238"/>
      <c r="T134" s="238"/>
    </row>
    <row r="135" spans="1:20" ht="17" customHeight="1" x14ac:dyDescent="0.2">
      <c r="A135" s="87">
        <v>74</v>
      </c>
      <c r="B135" s="83"/>
      <c r="C135" s="83"/>
      <c r="D135" s="83"/>
      <c r="E135" s="83"/>
      <c r="F135" s="83"/>
      <c r="G135" s="266"/>
      <c r="H135" s="87">
        <v>74</v>
      </c>
      <c r="I135" s="83"/>
      <c r="J135" s="83"/>
      <c r="K135" s="83"/>
      <c r="L135" s="83"/>
      <c r="M135" s="83"/>
      <c r="N135" s="266"/>
      <c r="O135" s="82"/>
      <c r="P135" s="238"/>
      <c r="Q135" s="238"/>
      <c r="R135" s="238"/>
      <c r="S135" s="238"/>
      <c r="T135" s="238"/>
    </row>
    <row r="136" spans="1:20" ht="17" customHeight="1" x14ac:dyDescent="0.2">
      <c r="A136" s="87">
        <v>75</v>
      </c>
      <c r="B136" s="83"/>
      <c r="C136" s="83"/>
      <c r="D136" s="83"/>
      <c r="E136" s="83"/>
      <c r="F136" s="83"/>
      <c r="G136" s="266"/>
      <c r="H136" s="87">
        <v>75</v>
      </c>
      <c r="I136" s="83"/>
      <c r="J136" s="83"/>
      <c r="K136" s="83"/>
      <c r="L136" s="83"/>
      <c r="M136" s="83"/>
      <c r="N136" s="266"/>
      <c r="O136" s="82"/>
      <c r="P136" s="238"/>
      <c r="Q136" s="238"/>
      <c r="R136" s="238"/>
      <c r="S136" s="238"/>
      <c r="T136" s="238"/>
    </row>
    <row r="137" spans="1:20" ht="17" customHeight="1" x14ac:dyDescent="0.2">
      <c r="A137" s="87">
        <v>76</v>
      </c>
      <c r="B137" s="83"/>
      <c r="C137" s="83"/>
      <c r="D137" s="83"/>
      <c r="E137" s="83"/>
      <c r="F137" s="83"/>
      <c r="G137" s="266"/>
      <c r="H137" s="87">
        <v>76</v>
      </c>
      <c r="I137" s="83"/>
      <c r="J137" s="83"/>
      <c r="K137" s="83"/>
      <c r="L137" s="83"/>
      <c r="M137" s="83"/>
      <c r="N137" s="266"/>
      <c r="O137" s="82"/>
      <c r="P137" s="238"/>
      <c r="Q137" s="238"/>
      <c r="R137" s="238"/>
      <c r="S137" s="238"/>
      <c r="T137" s="238"/>
    </row>
    <row r="138" spans="1:20" ht="17" customHeight="1" x14ac:dyDescent="0.2">
      <c r="A138" s="87">
        <v>77</v>
      </c>
      <c r="B138" s="83"/>
      <c r="C138" s="83"/>
      <c r="D138" s="83"/>
      <c r="E138" s="83"/>
      <c r="F138" s="83"/>
      <c r="G138" s="266"/>
      <c r="H138" s="87">
        <v>77</v>
      </c>
      <c r="I138" s="83"/>
      <c r="J138" s="83"/>
      <c r="K138" s="83"/>
      <c r="L138" s="83"/>
      <c r="M138" s="83"/>
      <c r="N138" s="266"/>
      <c r="O138" s="82"/>
      <c r="P138" s="238"/>
      <c r="Q138" s="238"/>
      <c r="R138" s="238"/>
      <c r="S138" s="238"/>
      <c r="T138" s="238"/>
    </row>
    <row r="139" spans="1:20" ht="17" customHeight="1" x14ac:dyDescent="0.2">
      <c r="A139" s="87">
        <v>78</v>
      </c>
      <c r="B139" s="83"/>
      <c r="C139" s="83"/>
      <c r="D139" s="83"/>
      <c r="E139" s="83"/>
      <c r="F139" s="83"/>
      <c r="G139" s="266"/>
      <c r="H139" s="87">
        <v>78</v>
      </c>
      <c r="I139" s="83"/>
      <c r="J139" s="83"/>
      <c r="K139" s="83"/>
      <c r="L139" s="83"/>
      <c r="M139" s="83"/>
      <c r="N139" s="266"/>
      <c r="O139" s="82"/>
      <c r="P139" s="238"/>
      <c r="Q139" s="238"/>
      <c r="R139" s="238"/>
      <c r="S139" s="238"/>
      <c r="T139" s="238"/>
    </row>
    <row r="140" spans="1:20" ht="17" customHeight="1" x14ac:dyDescent="0.2">
      <c r="A140" s="87">
        <v>79</v>
      </c>
      <c r="B140" s="83"/>
      <c r="C140" s="83"/>
      <c r="D140" s="83"/>
      <c r="E140" s="83"/>
      <c r="F140" s="83"/>
      <c r="G140" s="266"/>
      <c r="H140" s="87">
        <v>79</v>
      </c>
      <c r="I140" s="83"/>
      <c r="J140" s="83"/>
      <c r="K140" s="83"/>
      <c r="L140" s="83"/>
      <c r="M140" s="83"/>
      <c r="N140" s="266"/>
      <c r="O140" s="82"/>
      <c r="P140" s="238"/>
      <c r="Q140" s="238"/>
      <c r="R140" s="238"/>
      <c r="S140" s="238"/>
      <c r="T140" s="238"/>
    </row>
    <row r="141" spans="1:20" ht="17" customHeight="1" x14ac:dyDescent="0.2">
      <c r="A141" s="87">
        <v>80</v>
      </c>
      <c r="B141" s="83"/>
      <c r="C141" s="83"/>
      <c r="D141" s="83"/>
      <c r="E141" s="83"/>
      <c r="F141" s="83"/>
      <c r="G141" s="266"/>
      <c r="H141" s="87">
        <v>80</v>
      </c>
      <c r="I141" s="83"/>
      <c r="J141" s="83"/>
      <c r="K141" s="83"/>
      <c r="L141" s="83"/>
      <c r="M141" s="83"/>
      <c r="N141" s="266"/>
      <c r="O141" s="82"/>
      <c r="P141" s="238"/>
      <c r="Q141" s="238"/>
      <c r="R141" s="238"/>
      <c r="S141" s="238"/>
      <c r="T141" s="238"/>
    </row>
    <row r="142" spans="1:20" ht="17" customHeight="1" x14ac:dyDescent="0.2">
      <c r="A142" s="266"/>
      <c r="B142" s="267"/>
      <c r="C142" s="267"/>
      <c r="D142" s="267"/>
      <c r="E142" s="267"/>
      <c r="F142" s="267"/>
      <c r="G142" s="267"/>
      <c r="O142" s="238"/>
      <c r="P142" s="268"/>
      <c r="Q142" s="269"/>
      <c r="R142" s="270"/>
      <c r="S142" s="271"/>
      <c r="T142" s="272"/>
    </row>
    <row r="143" spans="1:20" ht="17" customHeight="1" x14ac:dyDescent="0.2">
      <c r="A143" s="266"/>
      <c r="B143" s="267"/>
      <c r="C143" s="267"/>
      <c r="D143" s="267"/>
      <c r="E143" s="267"/>
      <c r="F143" s="267"/>
      <c r="G143" s="267"/>
    </row>
    <row r="144" spans="1:20" ht="17" customHeight="1" x14ac:dyDescent="0.2">
      <c r="A144" s="266"/>
      <c r="B144" s="267"/>
      <c r="C144" s="267"/>
      <c r="D144" s="267"/>
      <c r="E144" s="267"/>
      <c r="F144" s="267"/>
      <c r="G144" s="267"/>
    </row>
    <row r="145" spans="1:7" ht="17" customHeight="1" x14ac:dyDescent="0.2">
      <c r="A145" s="266"/>
      <c r="B145" s="267"/>
      <c r="C145" s="267"/>
      <c r="D145" s="267"/>
      <c r="E145" s="267"/>
      <c r="F145" s="267"/>
      <c r="G145" s="267"/>
    </row>
    <row r="146" spans="1:7" ht="17" customHeight="1" x14ac:dyDescent="0.2">
      <c r="A146" s="266"/>
      <c r="B146" s="267"/>
      <c r="C146" s="267"/>
      <c r="D146" s="267"/>
      <c r="E146" s="267"/>
      <c r="F146" s="267"/>
      <c r="G146" s="267"/>
    </row>
    <row r="147" spans="1:7" ht="17" customHeight="1" x14ac:dyDescent="0.2">
      <c r="A147" s="266"/>
      <c r="B147" s="267"/>
      <c r="C147" s="267"/>
      <c r="D147" s="267"/>
      <c r="E147" s="267"/>
      <c r="F147" s="267"/>
      <c r="G147" s="267"/>
    </row>
    <row r="148" spans="1:7" ht="17" customHeight="1" x14ac:dyDescent="0.2">
      <c r="A148" s="266"/>
      <c r="B148" s="267"/>
      <c r="C148" s="267"/>
      <c r="D148" s="267"/>
      <c r="E148" s="267"/>
      <c r="F148" s="267"/>
      <c r="G148" s="267"/>
    </row>
    <row r="149" spans="1:7" ht="17" customHeight="1" x14ac:dyDescent="0.2">
      <c r="A149" s="266"/>
      <c r="B149" s="267"/>
      <c r="C149" s="267"/>
      <c r="D149" s="267"/>
      <c r="E149" s="267"/>
      <c r="F149" s="267"/>
      <c r="G149" s="267"/>
    </row>
    <row r="150" spans="1:7" ht="17" customHeight="1" x14ac:dyDescent="0.2">
      <c r="A150" s="266"/>
      <c r="B150" s="267"/>
      <c r="C150" s="267"/>
      <c r="D150" s="267"/>
      <c r="E150" s="267"/>
      <c r="F150" s="267"/>
      <c r="G150" s="267"/>
    </row>
    <row r="151" spans="1:7" ht="17" customHeight="1" x14ac:dyDescent="0.2">
      <c r="A151" s="266"/>
      <c r="B151" s="267"/>
      <c r="C151" s="267"/>
      <c r="D151" s="267"/>
      <c r="E151" s="267"/>
      <c r="F151" s="267"/>
      <c r="G151" s="267"/>
    </row>
    <row r="152" spans="1:7" ht="17" customHeight="1" x14ac:dyDescent="0.2">
      <c r="A152" s="266"/>
      <c r="B152" s="267"/>
      <c r="C152" s="267"/>
      <c r="D152" s="267"/>
      <c r="E152" s="267"/>
      <c r="F152" s="267"/>
      <c r="G152" s="267"/>
    </row>
    <row r="153" spans="1:7" ht="17" customHeight="1" x14ac:dyDescent="0.2">
      <c r="A153" s="266"/>
      <c r="B153" s="267"/>
      <c r="C153" s="267"/>
      <c r="D153" s="267"/>
      <c r="E153" s="267"/>
      <c r="F153" s="267"/>
      <c r="G153" s="267"/>
    </row>
    <row r="154" spans="1:7" ht="17" customHeight="1" x14ac:dyDescent="0.2">
      <c r="A154" s="266"/>
      <c r="B154" s="267"/>
      <c r="C154" s="267"/>
      <c r="D154" s="267"/>
      <c r="E154" s="267"/>
      <c r="F154" s="267"/>
      <c r="G154" s="267"/>
    </row>
  </sheetData>
  <mergeCells count="2">
    <mergeCell ref="A19:H20"/>
    <mergeCell ref="A21:H22"/>
  </mergeCells>
  <hyperlinks>
    <hyperlink ref="C1" location="Forside!A1" display="Forside" xr:uid="{00000000-0004-0000-0400-000000000000}"/>
  </hyperlink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0"/>
  <sheetViews>
    <sheetView showGridLines="0" workbookViewId="0">
      <selection activeCell="A17" sqref="A17"/>
    </sheetView>
  </sheetViews>
  <sheetFormatPr baseColWidth="10" defaultColWidth="9" defaultRowHeight="15" x14ac:dyDescent="0.2"/>
  <cols>
    <col min="1" max="1" width="33.1640625" style="319" customWidth="1"/>
    <col min="2" max="2" width="10.6640625" style="319" bestFit="1" customWidth="1"/>
    <col min="3" max="3" width="7.83203125" style="319" bestFit="1" customWidth="1"/>
    <col min="4" max="16384" width="9" style="319"/>
  </cols>
  <sheetData>
    <row r="1" spans="1:7" ht="16" x14ac:dyDescent="0.2">
      <c r="A1" s="1" t="s">
        <v>193</v>
      </c>
      <c r="B1" s="2" t="s">
        <v>1</v>
      </c>
      <c r="C1" s="318"/>
      <c r="D1" s="318"/>
      <c r="E1" s="318"/>
    </row>
    <row r="2" spans="1:7" ht="16" x14ac:dyDescent="0.2">
      <c r="A2" s="320"/>
      <c r="B2" s="320"/>
      <c r="C2" s="320"/>
      <c r="D2" s="320"/>
      <c r="E2" s="320"/>
    </row>
    <row r="3" spans="1:7" ht="16" x14ac:dyDescent="0.2">
      <c r="A3" s="321" t="s">
        <v>488</v>
      </c>
      <c r="B3" s="321"/>
      <c r="C3" s="321"/>
      <c r="D3" s="321"/>
      <c r="E3" s="321"/>
    </row>
    <row r="4" spans="1:7" ht="16" x14ac:dyDescent="0.2">
      <c r="A4" s="321"/>
      <c r="B4" s="321"/>
      <c r="C4" s="321"/>
      <c r="D4" s="321"/>
      <c r="E4" s="321"/>
    </row>
    <row r="5" spans="1:7" ht="16" x14ac:dyDescent="0.2">
      <c r="A5" s="322" t="s">
        <v>473</v>
      </c>
      <c r="B5" s="321"/>
      <c r="C5" s="321"/>
      <c r="D5" s="321"/>
      <c r="E5" s="321"/>
    </row>
    <row r="6" spans="1:7" ht="16" x14ac:dyDescent="0.2">
      <c r="A6" s="323" t="s">
        <v>474</v>
      </c>
      <c r="B6" s="321"/>
      <c r="C6" s="321"/>
      <c r="D6" s="321"/>
      <c r="E6" s="321"/>
    </row>
    <row r="7" spans="1:7" ht="16" x14ac:dyDescent="0.2">
      <c r="A7" s="322" t="s">
        <v>475</v>
      </c>
      <c r="B7" s="321"/>
      <c r="C7" s="321"/>
      <c r="D7" s="321"/>
      <c r="E7" s="321"/>
    </row>
    <row r="8" spans="1:7" ht="17" thickBot="1" x14ac:dyDescent="0.25">
      <c r="A8" s="321"/>
      <c r="B8" s="321"/>
      <c r="C8" s="321"/>
      <c r="D8" s="321"/>
      <c r="E8" s="321"/>
    </row>
    <row r="9" spans="1:7" ht="18" thickBot="1" x14ac:dyDescent="0.25">
      <c r="A9" s="324" t="s">
        <v>50</v>
      </c>
      <c r="B9" s="325" t="s">
        <v>476</v>
      </c>
      <c r="C9" s="326" t="s">
        <v>112</v>
      </c>
      <c r="D9" s="327" t="s">
        <v>477</v>
      </c>
      <c r="E9" s="328" t="s">
        <v>478</v>
      </c>
    </row>
    <row r="10" spans="1:7" ht="16" x14ac:dyDescent="0.2">
      <c r="A10" s="329">
        <v>1989</v>
      </c>
      <c r="B10" s="330">
        <v>7.57</v>
      </c>
      <c r="C10" s="331"/>
      <c r="D10" s="332"/>
      <c r="E10" s="333"/>
    </row>
    <row r="11" spans="1:7" ht="16" x14ac:dyDescent="0.2">
      <c r="A11" s="334">
        <v>1990</v>
      </c>
      <c r="B11" s="335">
        <v>9.2899999999999991</v>
      </c>
      <c r="C11" s="336">
        <v>0.2</v>
      </c>
      <c r="D11" s="337"/>
      <c r="E11" s="338"/>
      <c r="G11" s="339"/>
    </row>
    <row r="12" spans="1:7" ht="16" x14ac:dyDescent="0.2">
      <c r="A12" s="334">
        <v>1991</v>
      </c>
      <c r="B12" s="335">
        <v>16.3</v>
      </c>
      <c r="C12" s="336">
        <v>0.24</v>
      </c>
      <c r="D12" s="337"/>
      <c r="E12" s="338"/>
      <c r="G12" s="339"/>
    </row>
    <row r="13" spans="1:7" ht="16" x14ac:dyDescent="0.2">
      <c r="A13" s="334">
        <v>1992</v>
      </c>
      <c r="B13" s="335">
        <v>17.239999999999998</v>
      </c>
      <c r="C13" s="336">
        <v>0.28000000000000003</v>
      </c>
      <c r="D13" s="337"/>
      <c r="E13" s="338"/>
      <c r="G13" s="339"/>
    </row>
    <row r="14" spans="1:7" ht="16" x14ac:dyDescent="0.2">
      <c r="A14" s="334">
        <v>1993</v>
      </c>
      <c r="B14" s="335">
        <v>18.670000000000002</v>
      </c>
      <c r="C14" s="336">
        <v>0.34</v>
      </c>
      <c r="D14" s="337"/>
      <c r="E14" s="338"/>
      <c r="G14" s="339"/>
    </row>
    <row r="15" spans="1:7" ht="16" x14ac:dyDescent="0.2">
      <c r="A15" s="334">
        <v>1994</v>
      </c>
      <c r="B15" s="335">
        <v>21.93</v>
      </c>
      <c r="C15" s="336">
        <v>0.39</v>
      </c>
      <c r="D15" s="337"/>
      <c r="E15" s="338"/>
      <c r="G15" s="339"/>
    </row>
    <row r="16" spans="1:7" ht="16" x14ac:dyDescent="0.2">
      <c r="A16" s="334">
        <v>1995</v>
      </c>
      <c r="B16" s="335">
        <v>32.06</v>
      </c>
      <c r="C16" s="336">
        <v>0.44</v>
      </c>
      <c r="D16" s="337"/>
      <c r="E16" s="338"/>
      <c r="G16" s="339"/>
    </row>
    <row r="17" spans="1:7" ht="16" x14ac:dyDescent="0.2">
      <c r="A17" s="334">
        <v>1996</v>
      </c>
      <c r="B17" s="335">
        <v>45.93</v>
      </c>
      <c r="C17" s="336">
        <v>0.5</v>
      </c>
      <c r="D17" s="337"/>
      <c r="E17" s="338"/>
      <c r="G17" s="339"/>
    </row>
    <row r="18" spans="1:7" ht="16" x14ac:dyDescent="0.2">
      <c r="A18" s="334">
        <v>1997</v>
      </c>
      <c r="B18" s="335">
        <v>58.72</v>
      </c>
      <c r="C18" s="336">
        <v>0.56000000000000005</v>
      </c>
      <c r="D18" s="337"/>
      <c r="E18" s="338"/>
      <c r="G18" s="339"/>
    </row>
    <row r="19" spans="1:7" ht="16" x14ac:dyDescent="0.2">
      <c r="A19" s="334">
        <v>1998</v>
      </c>
      <c r="B19" s="335">
        <v>59.49</v>
      </c>
      <c r="C19" s="336">
        <v>0.6</v>
      </c>
      <c r="D19" s="337"/>
      <c r="E19" s="338"/>
      <c r="G19" s="339"/>
    </row>
    <row r="20" spans="1:7" ht="16" x14ac:dyDescent="0.2">
      <c r="A20" s="334">
        <v>1999</v>
      </c>
      <c r="B20" s="335">
        <v>52.26</v>
      </c>
      <c r="C20" s="336">
        <v>0.64</v>
      </c>
      <c r="D20" s="337"/>
      <c r="E20" s="338"/>
      <c r="G20" s="339"/>
    </row>
    <row r="21" spans="1:7" ht="16" x14ac:dyDescent="0.2">
      <c r="A21" s="334">
        <v>2000</v>
      </c>
      <c r="B21" s="335">
        <v>55.38</v>
      </c>
      <c r="C21" s="336">
        <v>0.68</v>
      </c>
      <c r="D21" s="337"/>
      <c r="E21" s="338"/>
      <c r="G21" s="339"/>
    </row>
    <row r="22" spans="1:7" ht="16" x14ac:dyDescent="0.2">
      <c r="A22" s="334">
        <v>2001</v>
      </c>
      <c r="B22" s="335">
        <v>43.34</v>
      </c>
      <c r="C22" s="336">
        <v>0.72</v>
      </c>
      <c r="D22" s="337"/>
      <c r="E22" s="338"/>
      <c r="G22" s="339"/>
    </row>
    <row r="23" spans="1:7" ht="16" x14ac:dyDescent="0.2">
      <c r="A23" s="334">
        <v>2002</v>
      </c>
      <c r="B23" s="335">
        <v>40.96</v>
      </c>
      <c r="C23" s="336">
        <v>0.8</v>
      </c>
      <c r="D23" s="337"/>
      <c r="E23" s="338"/>
      <c r="G23" s="339"/>
    </row>
    <row r="24" spans="1:7" ht="16" x14ac:dyDescent="0.2">
      <c r="A24" s="334">
        <v>2003</v>
      </c>
      <c r="B24" s="335">
        <v>48.38</v>
      </c>
      <c r="C24" s="336">
        <v>0.88</v>
      </c>
      <c r="D24" s="337"/>
      <c r="E24" s="338"/>
      <c r="G24" s="339"/>
    </row>
    <row r="25" spans="1:7" ht="17" thickBot="1" x14ac:dyDescent="0.25">
      <c r="A25" s="340">
        <v>2004</v>
      </c>
      <c r="B25" s="341">
        <v>40.58</v>
      </c>
      <c r="C25" s="342">
        <v>1</v>
      </c>
      <c r="D25" s="343"/>
      <c r="E25" s="344"/>
      <c r="G25" s="339"/>
    </row>
    <row r="26" spans="1:7" ht="16" x14ac:dyDescent="0.2">
      <c r="A26" s="318"/>
      <c r="B26" s="318"/>
      <c r="C26" s="318"/>
      <c r="D26" s="318"/>
      <c r="E26" s="318"/>
    </row>
    <row r="27" spans="1:7" ht="16" x14ac:dyDescent="0.2">
      <c r="A27" s="322" t="s">
        <v>479</v>
      </c>
      <c r="B27" s="318"/>
      <c r="C27" s="318"/>
      <c r="D27" s="318"/>
      <c r="E27" s="318"/>
    </row>
    <row r="28" spans="1:7" ht="17" thickBot="1" x14ac:dyDescent="0.25">
      <c r="A28" s="318"/>
      <c r="B28" s="318"/>
      <c r="C28" s="318"/>
      <c r="D28" s="318"/>
      <c r="E28" s="318"/>
    </row>
    <row r="29" spans="1:7" ht="16" x14ac:dyDescent="0.2">
      <c r="A29" s="345" t="s">
        <v>194</v>
      </c>
      <c r="B29" s="346"/>
      <c r="C29" s="347"/>
      <c r="D29" s="318"/>
      <c r="E29" s="318"/>
    </row>
    <row r="30" spans="1:7" ht="17" thickBot="1" x14ac:dyDescent="0.25">
      <c r="A30" s="348" t="s">
        <v>195</v>
      </c>
      <c r="B30" s="349"/>
      <c r="C30" s="347"/>
      <c r="D30" s="318"/>
      <c r="E30" s="318"/>
    </row>
    <row r="31" spans="1:7" ht="16" x14ac:dyDescent="0.2">
      <c r="A31" s="321"/>
      <c r="B31" s="318"/>
      <c r="C31" s="318"/>
      <c r="D31" s="318"/>
      <c r="E31" s="318"/>
    </row>
    <row r="32" spans="1:7" ht="16" x14ac:dyDescent="0.2">
      <c r="A32" s="322" t="s">
        <v>480</v>
      </c>
      <c r="B32" s="318"/>
      <c r="C32" s="318"/>
      <c r="D32" s="318"/>
      <c r="E32" s="318"/>
    </row>
    <row r="33" spans="1:12" ht="16" x14ac:dyDescent="0.2">
      <c r="A33" s="322" t="s">
        <v>481</v>
      </c>
      <c r="B33" s="318"/>
      <c r="C33" s="318"/>
      <c r="D33" s="318"/>
      <c r="E33" s="318"/>
    </row>
    <row r="34" spans="1:12" ht="16" x14ac:dyDescent="0.2">
      <c r="A34" s="322" t="s">
        <v>482</v>
      </c>
      <c r="B34" s="318"/>
      <c r="C34" s="318"/>
      <c r="D34" s="318"/>
      <c r="E34" s="318"/>
    </row>
    <row r="35" spans="1:12" ht="17" thickBot="1" x14ac:dyDescent="0.25">
      <c r="A35" s="321"/>
      <c r="B35" s="318"/>
      <c r="C35" s="318"/>
      <c r="D35" s="318"/>
      <c r="E35" s="318"/>
    </row>
    <row r="36" spans="1:12" ht="17" thickBot="1" x14ac:dyDescent="0.25">
      <c r="A36" s="350" t="s">
        <v>483</v>
      </c>
      <c r="B36" s="350"/>
      <c r="C36" s="320"/>
      <c r="D36" s="318"/>
      <c r="E36" s="318"/>
    </row>
    <row r="37" spans="1:12" ht="16" x14ac:dyDescent="0.2">
      <c r="A37" s="321"/>
      <c r="B37" s="318"/>
      <c r="C37" s="318"/>
      <c r="D37" s="318"/>
      <c r="E37" s="318"/>
    </row>
    <row r="38" spans="1:12" ht="16" x14ac:dyDescent="0.2">
      <c r="A38" s="322" t="s">
        <v>484</v>
      </c>
      <c r="B38" s="318"/>
      <c r="C38" s="318"/>
      <c r="D38" s="318"/>
      <c r="E38" s="318"/>
    </row>
    <row r="39" spans="1:12" ht="17" thickBot="1" x14ac:dyDescent="0.25">
      <c r="A39" s="322"/>
      <c r="B39" s="318"/>
      <c r="C39" s="318"/>
      <c r="D39" s="318"/>
      <c r="E39" s="318"/>
    </row>
    <row r="40" spans="1:12" ht="17" thickBot="1" x14ac:dyDescent="0.25">
      <c r="A40" s="350" t="s">
        <v>483</v>
      </c>
      <c r="B40" s="350"/>
      <c r="C40" s="318"/>
      <c r="D40" s="318"/>
      <c r="E40" s="318"/>
    </row>
    <row r="41" spans="1:12" ht="16" x14ac:dyDescent="0.2">
      <c r="A41" s="351"/>
      <c r="B41" s="351"/>
      <c r="C41" s="318"/>
      <c r="D41" s="318"/>
      <c r="E41" s="318"/>
    </row>
    <row r="42" spans="1:12" ht="16" x14ac:dyDescent="0.2">
      <c r="A42" s="318"/>
      <c r="B42" s="318"/>
      <c r="C42" s="318"/>
      <c r="D42" s="318"/>
      <c r="E42" s="318"/>
    </row>
    <row r="43" spans="1:12" ht="17" customHeight="1" x14ac:dyDescent="0.2">
      <c r="A43" s="389" t="s">
        <v>489</v>
      </c>
      <c r="B43" s="389"/>
      <c r="C43" s="389"/>
      <c r="D43" s="389"/>
      <c r="E43" s="389"/>
      <c r="F43" s="389"/>
      <c r="G43" s="389"/>
      <c r="H43" s="389"/>
      <c r="I43" s="389"/>
      <c r="J43" s="389"/>
      <c r="K43" s="389"/>
      <c r="L43" s="389"/>
    </row>
    <row r="44" spans="1:12" ht="17" customHeight="1" x14ac:dyDescent="0.2">
      <c r="A44" s="389"/>
      <c r="B44" s="389"/>
      <c r="C44" s="389"/>
      <c r="D44" s="389"/>
      <c r="E44" s="389"/>
      <c r="F44" s="389"/>
      <c r="G44" s="389"/>
      <c r="H44" s="389"/>
      <c r="I44" s="389"/>
      <c r="J44" s="389"/>
      <c r="K44" s="389"/>
      <c r="L44" s="389"/>
    </row>
    <row r="45" spans="1:12" ht="17" customHeight="1" x14ac:dyDescent="0.2">
      <c r="A45" s="389"/>
      <c r="B45" s="389"/>
      <c r="C45" s="389"/>
      <c r="D45" s="389"/>
      <c r="E45" s="389"/>
      <c r="F45" s="389"/>
      <c r="G45" s="389"/>
      <c r="H45" s="389"/>
      <c r="I45" s="389"/>
      <c r="J45" s="389"/>
      <c r="K45" s="389"/>
      <c r="L45" s="389"/>
    </row>
    <row r="46" spans="1:12" ht="17" customHeight="1" thickBot="1" x14ac:dyDescent="0.25">
      <c r="A46" s="352"/>
      <c r="B46" s="352"/>
      <c r="C46" s="352"/>
      <c r="D46" s="352"/>
      <c r="E46" s="352"/>
      <c r="F46" s="352"/>
      <c r="G46" s="352"/>
      <c r="H46" s="352"/>
      <c r="I46" s="352"/>
      <c r="J46" s="352"/>
      <c r="K46" s="352"/>
      <c r="L46" s="352"/>
    </row>
    <row r="47" spans="1:12" ht="16" x14ac:dyDescent="0.2">
      <c r="A47" s="345" t="s">
        <v>485</v>
      </c>
      <c r="B47" s="346"/>
    </row>
    <row r="48" spans="1:12" ht="17" thickBot="1" x14ac:dyDescent="0.25">
      <c r="A48" s="348" t="s">
        <v>486</v>
      </c>
      <c r="B48" s="349"/>
    </row>
    <row r="49" spans="1:2" ht="16" thickBot="1" x14ac:dyDescent="0.25"/>
    <row r="50" spans="1:2" ht="17" thickBot="1" x14ac:dyDescent="0.25">
      <c r="A50" s="350" t="s">
        <v>487</v>
      </c>
      <c r="B50" s="350"/>
    </row>
  </sheetData>
  <mergeCells count="1">
    <mergeCell ref="A43:L45"/>
  </mergeCells>
  <hyperlinks>
    <hyperlink ref="B1" location="Forside!A1" display="Forsid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2"/>
  <sheetViews>
    <sheetView workbookViewId="0">
      <selection activeCell="D6" sqref="D6"/>
    </sheetView>
  </sheetViews>
  <sheetFormatPr baseColWidth="10" defaultColWidth="15.83203125" defaultRowHeight="18" customHeight="1" x14ac:dyDescent="0.2"/>
  <cols>
    <col min="1" max="1" width="23.6640625" style="62" customWidth="1"/>
    <col min="2" max="3" width="15.83203125" style="62"/>
    <col min="4" max="4" width="17.83203125" style="62" bestFit="1" customWidth="1"/>
    <col min="5" max="5" width="19.83203125" style="62" bestFit="1" customWidth="1"/>
    <col min="6" max="16384" width="15.83203125" style="62"/>
  </cols>
  <sheetData>
    <row r="1" spans="1:8" ht="18" customHeight="1" x14ac:dyDescent="0.2">
      <c r="A1" s="62" t="s">
        <v>386</v>
      </c>
      <c r="C1" s="2" t="s">
        <v>1</v>
      </c>
    </row>
    <row r="2" spans="1:8" ht="18" customHeight="1" x14ac:dyDescent="0.2">
      <c r="A2" s="63"/>
      <c r="C2" s="64"/>
    </row>
    <row r="3" spans="1:8" ht="18" customHeight="1" x14ac:dyDescent="0.2">
      <c r="A3" s="70" t="s">
        <v>196</v>
      </c>
      <c r="B3" s="70"/>
      <c r="C3" s="78"/>
      <c r="D3" s="70"/>
      <c r="E3" s="70"/>
      <c r="F3" s="70"/>
      <c r="G3" s="70"/>
      <c r="H3" s="70"/>
    </row>
    <row r="4" spans="1:8" ht="18" customHeight="1" x14ac:dyDescent="0.2">
      <c r="A4" s="70"/>
      <c r="B4" s="70"/>
      <c r="C4" s="78"/>
      <c r="D4" s="70"/>
      <c r="E4" s="70"/>
      <c r="F4" s="70"/>
      <c r="G4" s="70"/>
      <c r="H4" s="70"/>
    </row>
    <row r="5" spans="1:8" ht="18" customHeight="1" x14ac:dyDescent="0.2">
      <c r="A5" s="77" t="s">
        <v>197</v>
      </c>
      <c r="B5" s="70"/>
      <c r="C5" s="78"/>
      <c r="D5" s="70"/>
      <c r="E5" s="70"/>
      <c r="F5" s="70"/>
      <c r="G5" s="70"/>
      <c r="H5" s="70"/>
    </row>
    <row r="6" spans="1:8" ht="18" customHeight="1" x14ac:dyDescent="0.2">
      <c r="A6" s="115"/>
      <c r="B6" s="70"/>
      <c r="C6" s="78"/>
      <c r="D6" s="70"/>
      <c r="E6" s="70"/>
      <c r="F6" s="70"/>
      <c r="G6" s="70"/>
      <c r="H6" s="70"/>
    </row>
    <row r="7" spans="1:8" ht="18" customHeight="1" x14ac:dyDescent="0.2">
      <c r="A7" s="77"/>
      <c r="B7" s="70"/>
      <c r="C7" s="78"/>
      <c r="D7" s="70"/>
      <c r="E7" s="70"/>
      <c r="F7" s="70"/>
      <c r="G7" s="70"/>
      <c r="H7" s="70"/>
    </row>
    <row r="8" spans="1:8" ht="18" customHeight="1" x14ac:dyDescent="0.2">
      <c r="A8" s="85" t="s">
        <v>198</v>
      </c>
      <c r="B8" s="85" t="s">
        <v>199</v>
      </c>
      <c r="C8" s="117" t="s">
        <v>200</v>
      </c>
      <c r="D8" s="85" t="s">
        <v>201</v>
      </c>
      <c r="E8" s="163" t="s">
        <v>202</v>
      </c>
      <c r="F8" s="70"/>
      <c r="G8" s="70"/>
      <c r="H8" s="70"/>
    </row>
    <row r="9" spans="1:8" ht="18" customHeight="1" x14ac:dyDescent="0.2">
      <c r="A9" s="87">
        <v>2005</v>
      </c>
      <c r="B9" s="87">
        <v>56</v>
      </c>
      <c r="C9" s="118">
        <v>3</v>
      </c>
      <c r="D9" s="164"/>
      <c r="E9" s="165"/>
      <c r="F9" s="70"/>
      <c r="G9" s="70"/>
      <c r="H9" s="70"/>
    </row>
    <row r="10" spans="1:8" ht="18" customHeight="1" x14ac:dyDescent="0.2">
      <c r="A10" s="87">
        <v>2006</v>
      </c>
      <c r="B10" s="87">
        <v>55</v>
      </c>
      <c r="C10" s="118">
        <v>4</v>
      </c>
      <c r="D10" s="166"/>
      <c r="E10" s="28"/>
      <c r="F10" s="70"/>
      <c r="G10" s="167"/>
      <c r="H10" s="70"/>
    </row>
    <row r="11" spans="1:8" ht="18" customHeight="1" x14ac:dyDescent="0.2">
      <c r="A11" s="87">
        <v>2007</v>
      </c>
      <c r="B11" s="87">
        <v>59</v>
      </c>
      <c r="C11" s="118">
        <v>0</v>
      </c>
      <c r="D11" s="166"/>
      <c r="E11" s="28"/>
      <c r="F11" s="70"/>
      <c r="G11" s="167"/>
      <c r="H11" s="70"/>
    </row>
    <row r="12" spans="1:8" ht="18" customHeight="1" x14ac:dyDescent="0.2">
      <c r="A12" s="87">
        <v>2008</v>
      </c>
      <c r="B12" s="87">
        <v>62</v>
      </c>
      <c r="C12" s="118">
        <v>2</v>
      </c>
      <c r="D12" s="166"/>
      <c r="E12" s="28"/>
      <c r="F12" s="70"/>
      <c r="G12" s="167"/>
      <c r="H12" s="70"/>
    </row>
    <row r="13" spans="1:8" ht="18" customHeight="1" x14ac:dyDescent="0.2">
      <c r="A13" s="87">
        <v>2009</v>
      </c>
      <c r="B13" s="87">
        <v>63</v>
      </c>
      <c r="C13" s="118">
        <v>4</v>
      </c>
      <c r="D13" s="166"/>
      <c r="E13" s="28"/>
      <c r="F13" s="70"/>
      <c r="G13" s="167"/>
      <c r="H13" s="70"/>
    </row>
    <row r="14" spans="1:8" ht="18" customHeight="1" x14ac:dyDescent="0.2">
      <c r="A14" s="87">
        <v>2010</v>
      </c>
      <c r="B14" s="87">
        <v>63</v>
      </c>
      <c r="C14" s="118">
        <v>6</v>
      </c>
      <c r="D14" s="166"/>
      <c r="E14" s="28"/>
      <c r="F14" s="70"/>
      <c r="G14" s="167"/>
      <c r="H14" s="70"/>
    </row>
    <row r="15" spans="1:8" ht="18" customHeight="1" x14ac:dyDescent="0.2">
      <c r="A15" s="87">
        <v>2011</v>
      </c>
      <c r="B15" s="80">
        <v>67</v>
      </c>
      <c r="C15" s="87">
        <v>4</v>
      </c>
      <c r="D15" s="166"/>
      <c r="E15" s="28"/>
      <c r="F15" s="70"/>
      <c r="G15" s="167"/>
      <c r="H15" s="70"/>
    </row>
    <row r="16" spans="1:8" ht="18" customHeight="1" x14ac:dyDescent="0.2">
      <c r="A16" s="87">
        <v>2012</v>
      </c>
      <c r="B16" s="87">
        <v>61</v>
      </c>
      <c r="C16" s="87">
        <v>3</v>
      </c>
      <c r="D16" s="166"/>
      <c r="E16" s="28"/>
      <c r="F16" s="70"/>
      <c r="G16" s="167"/>
      <c r="H16" s="70"/>
    </row>
    <row r="17" spans="1:8" ht="18" customHeight="1" x14ac:dyDescent="0.2">
      <c r="A17" s="87">
        <v>2013</v>
      </c>
      <c r="B17" s="87">
        <v>69</v>
      </c>
      <c r="C17" s="87">
        <v>5</v>
      </c>
      <c r="D17" s="166"/>
      <c r="E17" s="28"/>
      <c r="F17" s="70"/>
      <c r="G17" s="167"/>
      <c r="H17" s="70"/>
    </row>
    <row r="18" spans="1:8" ht="18" customHeight="1" x14ac:dyDescent="0.2">
      <c r="A18" s="87">
        <v>2014</v>
      </c>
      <c r="B18" s="87">
        <v>73</v>
      </c>
      <c r="C18" s="87">
        <v>3</v>
      </c>
      <c r="D18" s="166"/>
      <c r="E18" s="28"/>
      <c r="F18" s="90"/>
      <c r="G18" s="167"/>
      <c r="H18" s="70"/>
    </row>
    <row r="19" spans="1:8" ht="18" customHeight="1" x14ac:dyDescent="0.2">
      <c r="A19" s="87">
        <v>2015</v>
      </c>
      <c r="B19" s="80">
        <v>81</v>
      </c>
      <c r="C19" s="87">
        <v>2</v>
      </c>
      <c r="D19" s="166"/>
      <c r="E19" s="28"/>
      <c r="F19" s="92"/>
      <c r="G19" s="167"/>
      <c r="H19" s="70"/>
    </row>
    <row r="20" spans="1:8" ht="18" customHeight="1" x14ac:dyDescent="0.2">
      <c r="A20" s="70"/>
      <c r="B20" s="84"/>
      <c r="C20" s="84"/>
      <c r="D20" s="84"/>
      <c r="E20" s="125"/>
      <c r="F20" s="92"/>
      <c r="G20" s="70"/>
      <c r="H20" s="70"/>
    </row>
    <row r="21" spans="1:8" ht="18" customHeight="1" x14ac:dyDescent="0.2">
      <c r="A21" s="77" t="s">
        <v>203</v>
      </c>
      <c r="B21" s="84"/>
      <c r="C21" s="84"/>
      <c r="D21" s="84"/>
      <c r="E21" s="84"/>
      <c r="F21" s="92"/>
      <c r="G21" s="167"/>
      <c r="H21" s="70"/>
    </row>
    <row r="22" spans="1:8" ht="18" customHeight="1" x14ac:dyDescent="0.2">
      <c r="A22" s="79" t="s">
        <v>204</v>
      </c>
      <c r="B22" s="168"/>
      <c r="C22" s="84"/>
      <c r="D22" s="84"/>
      <c r="E22" s="84"/>
      <c r="F22" s="92"/>
      <c r="G22" s="70"/>
      <c r="H22" s="70"/>
    </row>
    <row r="23" spans="1:8" ht="18" customHeight="1" x14ac:dyDescent="0.2">
      <c r="A23" s="77"/>
      <c r="B23" s="95"/>
      <c r="C23" s="95"/>
      <c r="D23" s="95"/>
      <c r="E23" s="95"/>
      <c r="F23" s="92"/>
      <c r="G23" s="70"/>
      <c r="H23" s="70"/>
    </row>
    <row r="24" spans="1:8" ht="18" customHeight="1" x14ac:dyDescent="0.2">
      <c r="A24" s="77" t="s">
        <v>205</v>
      </c>
      <c r="B24" s="95"/>
      <c r="C24" s="95"/>
      <c r="D24" s="95"/>
      <c r="E24" s="95"/>
      <c r="F24" s="92"/>
      <c r="G24" s="70"/>
      <c r="H24" s="70"/>
    </row>
    <row r="25" spans="1:8" ht="18" customHeight="1" x14ac:dyDescent="0.2">
      <c r="A25" s="79" t="s">
        <v>206</v>
      </c>
      <c r="B25" s="168"/>
      <c r="C25" s="95"/>
      <c r="D25" s="95"/>
      <c r="E25" s="95"/>
      <c r="F25" s="92"/>
      <c r="G25" s="70"/>
      <c r="H25" s="70"/>
    </row>
    <row r="26" spans="1:8" ht="18" customHeight="1" x14ac:dyDescent="0.2">
      <c r="A26" s="97"/>
      <c r="B26" s="95"/>
      <c r="C26" s="95"/>
      <c r="D26" s="95"/>
      <c r="E26" s="95"/>
      <c r="F26" s="92"/>
      <c r="G26" s="70"/>
      <c r="H26" s="70"/>
    </row>
    <row r="27" spans="1:8" ht="18" customHeight="1" x14ac:dyDescent="0.2">
      <c r="A27" s="77" t="s">
        <v>207</v>
      </c>
      <c r="B27" s="84"/>
      <c r="C27" s="84"/>
      <c r="D27" s="84"/>
      <c r="E27" s="84"/>
      <c r="F27" s="92"/>
      <c r="G27" s="70"/>
      <c r="H27" s="70"/>
    </row>
    <row r="28" spans="1:8" ht="18" customHeight="1" x14ac:dyDescent="0.2">
      <c r="A28" s="115"/>
      <c r="B28" s="84"/>
      <c r="C28" s="84"/>
      <c r="D28" s="84"/>
      <c r="E28" s="84"/>
      <c r="F28" s="92"/>
      <c r="G28" s="70"/>
      <c r="H28" s="70"/>
    </row>
    <row r="29" spans="1:8" ht="18" customHeight="1" x14ac:dyDescent="0.2">
      <c r="A29" s="115"/>
      <c r="B29" s="84"/>
      <c r="C29" s="84"/>
      <c r="D29" s="84"/>
      <c r="E29" s="84"/>
      <c r="F29" s="92"/>
      <c r="G29" s="70"/>
      <c r="H29" s="70"/>
    </row>
    <row r="30" spans="1:8" ht="18" customHeight="1" x14ac:dyDescent="0.2">
      <c r="A30" s="115"/>
      <c r="B30" s="70"/>
      <c r="C30" s="84"/>
      <c r="D30" s="84"/>
      <c r="E30" s="70"/>
      <c r="F30" s="70"/>
      <c r="G30" s="70"/>
      <c r="H30" s="70"/>
    </row>
    <row r="31" spans="1:8" ht="18" customHeight="1" x14ac:dyDescent="0.2">
      <c r="A31" s="115"/>
      <c r="B31" s="70"/>
      <c r="C31" s="70"/>
      <c r="D31" s="70"/>
      <c r="E31" s="70"/>
      <c r="F31" s="70"/>
      <c r="G31" s="70"/>
      <c r="H31" s="70"/>
    </row>
    <row r="32" spans="1:8" ht="18" customHeight="1" x14ac:dyDescent="0.2">
      <c r="A32" s="70"/>
      <c r="B32" s="70"/>
      <c r="C32" s="70"/>
      <c r="D32" s="70"/>
      <c r="E32" s="70"/>
      <c r="F32" s="70"/>
      <c r="G32" s="70"/>
      <c r="H32" s="70"/>
    </row>
    <row r="33" spans="1:8" ht="18" customHeight="1" x14ac:dyDescent="0.2">
      <c r="A33" s="70"/>
      <c r="B33" s="70"/>
      <c r="C33" s="70"/>
      <c r="D33" s="70"/>
      <c r="E33" s="70"/>
      <c r="F33" s="70"/>
      <c r="G33" s="70"/>
      <c r="H33" s="70"/>
    </row>
    <row r="34" spans="1:8" ht="18" customHeight="1" x14ac:dyDescent="0.2">
      <c r="A34" s="77" t="s">
        <v>208</v>
      </c>
      <c r="B34" s="70"/>
      <c r="C34" s="70"/>
      <c r="D34" s="70"/>
      <c r="E34" s="70"/>
      <c r="F34" s="70"/>
      <c r="G34" s="70"/>
      <c r="H34" s="70"/>
    </row>
    <row r="35" spans="1:8" ht="18" customHeight="1" x14ac:dyDescent="0.2">
      <c r="A35" s="77" t="s">
        <v>209</v>
      </c>
      <c r="B35" s="70"/>
      <c r="C35" s="70"/>
      <c r="D35" s="70"/>
      <c r="E35" s="70"/>
      <c r="F35" s="70"/>
      <c r="G35" s="70"/>
      <c r="H35" s="70"/>
    </row>
    <row r="36" spans="1:8" ht="18" customHeight="1" x14ac:dyDescent="0.2">
      <c r="A36" s="169" t="s">
        <v>210</v>
      </c>
      <c r="B36" s="70"/>
      <c r="C36" s="70"/>
      <c r="D36" s="70"/>
      <c r="E36" s="70"/>
      <c r="F36" s="70"/>
      <c r="G36" s="70"/>
      <c r="H36" s="70"/>
    </row>
    <row r="37" spans="1:8" ht="18" customHeight="1" x14ac:dyDescent="0.2">
      <c r="A37" s="169"/>
      <c r="B37" s="70"/>
      <c r="C37" s="70"/>
      <c r="D37" s="70"/>
      <c r="E37" s="70"/>
      <c r="F37" s="70"/>
      <c r="G37" s="70"/>
      <c r="H37" s="70"/>
    </row>
    <row r="38" spans="1:8" ht="18" customHeight="1" x14ac:dyDescent="0.2">
      <c r="A38" s="65" t="s">
        <v>211</v>
      </c>
      <c r="B38" s="68"/>
      <c r="C38" s="170"/>
    </row>
    <row r="39" spans="1:8" ht="18" customHeight="1" x14ac:dyDescent="0.2">
      <c r="A39" s="93" t="s">
        <v>212</v>
      </c>
      <c r="B39" s="171"/>
      <c r="C39" s="172"/>
    </row>
    <row r="40" spans="1:8" ht="18" customHeight="1" x14ac:dyDescent="0.2">
      <c r="A40" s="93" t="s">
        <v>213</v>
      </c>
      <c r="B40" s="171"/>
      <c r="C40" s="172"/>
    </row>
    <row r="41" spans="1:8" ht="18" customHeight="1" x14ac:dyDescent="0.2">
      <c r="A41" s="73" t="s">
        <v>214</v>
      </c>
      <c r="B41" s="76"/>
      <c r="C41" s="173"/>
    </row>
    <row r="42" spans="1:8" ht="18" customHeight="1" x14ac:dyDescent="0.2">
      <c r="A42" s="115"/>
    </row>
    <row r="43" spans="1:8" ht="18" customHeight="1" x14ac:dyDescent="0.2">
      <c r="A43" s="115"/>
    </row>
    <row r="45" spans="1:8" ht="18" customHeight="1" x14ac:dyDescent="0.2">
      <c r="A45" s="102" t="s">
        <v>215</v>
      </c>
    </row>
    <row r="46" spans="1:8" ht="18" customHeight="1" x14ac:dyDescent="0.2">
      <c r="A46" s="102" t="s">
        <v>216</v>
      </c>
    </row>
    <row r="47" spans="1:8" ht="18" customHeight="1" x14ac:dyDescent="0.2">
      <c r="A47" s="102" t="s">
        <v>217</v>
      </c>
    </row>
    <row r="48" spans="1:8" ht="18" customHeight="1" x14ac:dyDescent="0.2">
      <c r="A48" s="102"/>
    </row>
    <row r="49" spans="1:5" ht="18" customHeight="1" x14ac:dyDescent="0.2">
      <c r="A49" s="85" t="s">
        <v>198</v>
      </c>
      <c r="B49" s="85" t="s">
        <v>199</v>
      </c>
      <c r="C49" s="117" t="s">
        <v>200</v>
      </c>
      <c r="D49" s="392" t="s">
        <v>218</v>
      </c>
      <c r="E49" s="393"/>
    </row>
    <row r="50" spans="1:5" ht="18" customHeight="1" x14ac:dyDescent="0.2">
      <c r="A50" s="87">
        <v>2005</v>
      </c>
      <c r="B50" s="87">
        <v>56</v>
      </c>
      <c r="C50" s="118">
        <v>3</v>
      </c>
      <c r="D50" s="394"/>
      <c r="E50" s="394"/>
    </row>
    <row r="51" spans="1:5" ht="18" customHeight="1" x14ac:dyDescent="0.2">
      <c r="A51" s="87">
        <v>2006</v>
      </c>
      <c r="B51" s="87">
        <v>55</v>
      </c>
      <c r="C51" s="118">
        <v>4</v>
      </c>
      <c r="D51" s="390"/>
      <c r="E51" s="391"/>
    </row>
    <row r="52" spans="1:5" ht="18" customHeight="1" x14ac:dyDescent="0.2">
      <c r="A52" s="87">
        <v>2007</v>
      </c>
      <c r="B52" s="87">
        <v>59</v>
      </c>
      <c r="C52" s="118">
        <v>0</v>
      </c>
      <c r="D52" s="390"/>
      <c r="E52" s="391"/>
    </row>
    <row r="53" spans="1:5" ht="18" customHeight="1" x14ac:dyDescent="0.2">
      <c r="A53" s="87">
        <v>2008</v>
      </c>
      <c r="B53" s="87">
        <v>62</v>
      </c>
      <c r="C53" s="118">
        <v>2</v>
      </c>
      <c r="D53" s="390"/>
      <c r="E53" s="391"/>
    </row>
    <row r="54" spans="1:5" ht="18" customHeight="1" x14ac:dyDescent="0.2">
      <c r="A54" s="87">
        <v>2009</v>
      </c>
      <c r="B54" s="87">
        <v>63</v>
      </c>
      <c r="C54" s="118">
        <v>4</v>
      </c>
      <c r="D54" s="390"/>
      <c r="E54" s="391"/>
    </row>
    <row r="55" spans="1:5" ht="18" customHeight="1" x14ac:dyDescent="0.2">
      <c r="A55" s="87">
        <v>2010</v>
      </c>
      <c r="B55" s="87">
        <v>63</v>
      </c>
      <c r="C55" s="118">
        <v>6</v>
      </c>
      <c r="D55" s="390"/>
      <c r="E55" s="391"/>
    </row>
    <row r="56" spans="1:5" ht="18" customHeight="1" x14ac:dyDescent="0.2">
      <c r="A56" s="87">
        <v>2011</v>
      </c>
      <c r="B56" s="80">
        <v>67</v>
      </c>
      <c r="C56" s="87">
        <v>4</v>
      </c>
      <c r="D56" s="390"/>
      <c r="E56" s="391"/>
    </row>
    <row r="57" spans="1:5" ht="18" customHeight="1" x14ac:dyDescent="0.2">
      <c r="A57" s="87">
        <v>2012</v>
      </c>
      <c r="B57" s="87">
        <v>61</v>
      </c>
      <c r="C57" s="87">
        <v>3</v>
      </c>
      <c r="D57" s="390"/>
      <c r="E57" s="391"/>
    </row>
    <row r="58" spans="1:5" ht="18" customHeight="1" x14ac:dyDescent="0.2">
      <c r="A58" s="87">
        <v>2013</v>
      </c>
      <c r="B58" s="87">
        <v>69</v>
      </c>
      <c r="C58" s="87">
        <v>5</v>
      </c>
      <c r="D58" s="390"/>
      <c r="E58" s="391"/>
    </row>
    <row r="59" spans="1:5" ht="18" customHeight="1" x14ac:dyDescent="0.2">
      <c r="A59" s="87">
        <v>2014</v>
      </c>
      <c r="B59" s="87">
        <v>73</v>
      </c>
      <c r="C59" s="87">
        <v>3</v>
      </c>
      <c r="D59" s="390"/>
      <c r="E59" s="391"/>
    </row>
    <row r="60" spans="1:5" ht="18" customHeight="1" x14ac:dyDescent="0.2">
      <c r="A60" s="87">
        <v>2015</v>
      </c>
      <c r="B60" s="80">
        <v>81</v>
      </c>
      <c r="C60" s="87">
        <v>2</v>
      </c>
      <c r="D60" s="390"/>
      <c r="E60" s="391"/>
    </row>
    <row r="61" spans="1:5" ht="18" customHeight="1" x14ac:dyDescent="0.2">
      <c r="A61" s="102"/>
    </row>
    <row r="62" spans="1:5" ht="18" customHeight="1" x14ac:dyDescent="0.2">
      <c r="A62" s="93" t="s">
        <v>194</v>
      </c>
      <c r="B62" s="174"/>
      <c r="C62" s="175"/>
    </row>
    <row r="63" spans="1:5" ht="18" customHeight="1" x14ac:dyDescent="0.2">
      <c r="A63" s="65" t="s">
        <v>211</v>
      </c>
      <c r="B63" s="68"/>
      <c r="C63" s="176"/>
    </row>
    <row r="64" spans="1:5" ht="18" customHeight="1" x14ac:dyDescent="0.2">
      <c r="A64" s="93" t="s">
        <v>212</v>
      </c>
      <c r="B64" s="171"/>
      <c r="C64" s="177"/>
    </row>
    <row r="65" spans="1:3" ht="18" customHeight="1" x14ac:dyDescent="0.2">
      <c r="A65" s="93" t="s">
        <v>213</v>
      </c>
      <c r="B65" s="171"/>
      <c r="C65" s="177"/>
    </row>
    <row r="66" spans="1:3" ht="18" customHeight="1" x14ac:dyDescent="0.2">
      <c r="A66" s="73" t="s">
        <v>214</v>
      </c>
      <c r="B66" s="76"/>
      <c r="C66" s="178"/>
    </row>
    <row r="67" spans="1:3" ht="18" customHeight="1" x14ac:dyDescent="0.2">
      <c r="A67" s="115"/>
      <c r="B67" s="70"/>
      <c r="C67" s="179"/>
    </row>
    <row r="68" spans="1:3" ht="18" customHeight="1" x14ac:dyDescent="0.2">
      <c r="A68" s="115"/>
      <c r="B68" s="70"/>
      <c r="C68" s="179"/>
    </row>
    <row r="69" spans="1:3" ht="18" customHeight="1" x14ac:dyDescent="0.2">
      <c r="A69" s="115"/>
      <c r="B69" s="70"/>
      <c r="C69" s="179"/>
    </row>
    <row r="70" spans="1:3" ht="18" customHeight="1" x14ac:dyDescent="0.2">
      <c r="A70" s="115"/>
      <c r="B70" s="70"/>
      <c r="C70" s="179"/>
    </row>
    <row r="71" spans="1:3" ht="18" customHeight="1" x14ac:dyDescent="0.2">
      <c r="A71" s="115"/>
    </row>
    <row r="72" spans="1:3" ht="18" customHeight="1" x14ac:dyDescent="0.2">
      <c r="A72" s="103"/>
    </row>
  </sheetData>
  <mergeCells count="12">
    <mergeCell ref="D60:E60"/>
    <mergeCell ref="D49:E49"/>
    <mergeCell ref="D50:E50"/>
    <mergeCell ref="D51:E51"/>
    <mergeCell ref="D52:E52"/>
    <mergeCell ref="D53:E53"/>
    <mergeCell ref="D54:E54"/>
    <mergeCell ref="D55:E55"/>
    <mergeCell ref="D56:E56"/>
    <mergeCell ref="D57:E57"/>
    <mergeCell ref="D58:E58"/>
    <mergeCell ref="D59:E59"/>
  </mergeCells>
  <hyperlinks>
    <hyperlink ref="C1" location="Forside!A1" display="Forside" xr:uid="{00000000-0004-0000-0600-000000000000}"/>
  </hyperlink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2"/>
  <sheetViews>
    <sheetView workbookViewId="0">
      <selection activeCell="A5" sqref="A5"/>
    </sheetView>
  </sheetViews>
  <sheetFormatPr baseColWidth="10" defaultColWidth="21.33203125" defaultRowHeight="18" customHeight="1" x14ac:dyDescent="0.25"/>
  <cols>
    <col min="1" max="1" width="28" style="3" customWidth="1"/>
    <col min="2" max="6" width="14.83203125" style="3" customWidth="1"/>
    <col min="7" max="7" width="21.33203125" style="3"/>
    <col min="8" max="11" width="21.33203125" style="15"/>
    <col min="12" max="16384" width="21.33203125" style="3"/>
  </cols>
  <sheetData>
    <row r="1" spans="1:11" ht="18" customHeight="1" x14ac:dyDescent="0.2">
      <c r="A1" s="1" t="s">
        <v>219</v>
      </c>
      <c r="B1" s="2" t="s">
        <v>1</v>
      </c>
      <c r="H1" s="3"/>
      <c r="I1" s="3"/>
      <c r="J1" s="3"/>
      <c r="K1" s="3"/>
    </row>
    <row r="2" spans="1:11" ht="18" customHeight="1" x14ac:dyDescent="0.2">
      <c r="A2" s="4"/>
      <c r="B2" s="4"/>
      <c r="C2" s="4"/>
      <c r="D2" s="4"/>
      <c r="E2" s="4"/>
      <c r="F2" s="4"/>
      <c r="G2" s="4"/>
      <c r="H2" s="4"/>
      <c r="I2" s="4"/>
      <c r="J2" s="3"/>
      <c r="K2" s="3"/>
    </row>
    <row r="3" spans="1:11" ht="18" customHeight="1" x14ac:dyDescent="0.2">
      <c r="A3" s="4" t="s">
        <v>220</v>
      </c>
      <c r="B3" s="4"/>
      <c r="C3" s="4"/>
      <c r="D3" s="4"/>
      <c r="E3" s="4"/>
      <c r="F3" s="4"/>
      <c r="G3" s="4"/>
      <c r="H3" s="4"/>
      <c r="I3" s="4"/>
      <c r="J3" s="3"/>
      <c r="K3" s="3"/>
    </row>
    <row r="4" spans="1:11" ht="18" customHeight="1" x14ac:dyDescent="0.2">
      <c r="A4" s="5"/>
      <c r="B4" s="5"/>
      <c r="C4" s="5"/>
      <c r="D4" s="5"/>
      <c r="E4" s="6"/>
      <c r="F4" s="6"/>
      <c r="G4" s="4"/>
      <c r="H4" s="4"/>
      <c r="I4" s="4"/>
      <c r="J4" s="3"/>
      <c r="K4" s="3"/>
    </row>
    <row r="5" spans="1:11" ht="18" customHeight="1" x14ac:dyDescent="0.2">
      <c r="A5" s="40" t="s">
        <v>51</v>
      </c>
      <c r="B5" s="41">
        <v>0.15</v>
      </c>
      <c r="C5" s="5"/>
      <c r="D5" s="5"/>
      <c r="E5" s="5"/>
      <c r="F5" s="5"/>
      <c r="G5" s="4"/>
      <c r="H5" s="4"/>
      <c r="I5" s="4"/>
      <c r="J5" s="3"/>
      <c r="K5" s="3"/>
    </row>
    <row r="6" spans="1:11" ht="18" customHeight="1" x14ac:dyDescent="0.2">
      <c r="A6" s="40" t="s">
        <v>52</v>
      </c>
      <c r="B6" s="41">
        <v>0.12</v>
      </c>
      <c r="C6" s="5"/>
      <c r="D6" s="5"/>
      <c r="E6" s="5"/>
      <c r="F6" s="5"/>
      <c r="G6" s="4"/>
      <c r="H6" s="4"/>
      <c r="I6" s="4"/>
      <c r="J6" s="3"/>
      <c r="K6" s="3"/>
    </row>
    <row r="7" spans="1:11" ht="18" customHeight="1" x14ac:dyDescent="0.2">
      <c r="A7" s="40" t="s">
        <v>53</v>
      </c>
      <c r="B7" s="41">
        <v>0.3</v>
      </c>
      <c r="C7" s="5"/>
      <c r="D7" s="5"/>
      <c r="E7" s="5"/>
      <c r="F7" s="5"/>
      <c r="G7" s="4"/>
      <c r="H7" s="4"/>
      <c r="I7" s="4"/>
      <c r="J7" s="3"/>
      <c r="K7" s="3"/>
    </row>
    <row r="8" spans="1:11" ht="18" customHeight="1" x14ac:dyDescent="0.2">
      <c r="A8" s="40" t="s">
        <v>221</v>
      </c>
      <c r="B8" s="41">
        <v>0.22</v>
      </c>
      <c r="C8" s="5"/>
      <c r="D8" s="5"/>
      <c r="E8" s="5"/>
      <c r="F8" s="5"/>
      <c r="G8" s="4"/>
      <c r="H8" s="4"/>
      <c r="I8" s="4"/>
      <c r="J8" s="3"/>
      <c r="K8" s="3"/>
    </row>
    <row r="9" spans="1:11" ht="18" customHeight="1" x14ac:dyDescent="0.2">
      <c r="A9" s="5"/>
      <c r="B9" s="5"/>
      <c r="C9" s="5"/>
      <c r="D9" s="5"/>
      <c r="E9" s="5"/>
      <c r="F9" s="5"/>
      <c r="G9" s="4"/>
      <c r="H9" s="4"/>
      <c r="I9" s="4"/>
      <c r="J9" s="3"/>
      <c r="K9" s="3"/>
    </row>
    <row r="10" spans="1:11" ht="18" customHeight="1" x14ac:dyDescent="0.2">
      <c r="A10" s="7" t="s">
        <v>222</v>
      </c>
      <c r="B10" s="5"/>
      <c r="C10" s="5"/>
      <c r="D10" s="5"/>
      <c r="E10" s="5"/>
      <c r="F10" s="5"/>
      <c r="G10" s="4"/>
      <c r="H10" s="4"/>
      <c r="I10" s="4"/>
      <c r="J10" s="3"/>
      <c r="K10" s="3"/>
    </row>
    <row r="11" spans="1:11" ht="18" customHeight="1" x14ac:dyDescent="0.2">
      <c r="A11" s="5"/>
      <c r="B11" s="5"/>
      <c r="C11" s="5"/>
      <c r="D11" s="5"/>
      <c r="E11" s="5"/>
      <c r="F11" s="5"/>
      <c r="G11" s="4"/>
      <c r="H11" s="3"/>
      <c r="I11" s="3"/>
      <c r="J11" s="3"/>
      <c r="K11" s="3"/>
    </row>
    <row r="12" spans="1:11" ht="18" customHeight="1" x14ac:dyDescent="0.2">
      <c r="A12" s="5" t="s">
        <v>223</v>
      </c>
      <c r="C12" s="180">
        <v>0.25</v>
      </c>
      <c r="D12" s="5"/>
      <c r="E12" s="5"/>
      <c r="F12" s="5"/>
      <c r="G12" s="4"/>
      <c r="H12" s="3"/>
      <c r="I12" s="3"/>
      <c r="J12" s="3"/>
      <c r="K12" s="3"/>
    </row>
    <row r="13" spans="1:11" ht="18" customHeight="1" x14ac:dyDescent="0.2">
      <c r="A13" s="5"/>
      <c r="B13" s="47"/>
      <c r="C13" s="5"/>
      <c r="D13" s="5"/>
      <c r="E13" s="5"/>
      <c r="F13" s="5"/>
      <c r="G13" s="4"/>
      <c r="H13" s="3"/>
      <c r="I13" s="3"/>
      <c r="J13" s="3"/>
      <c r="K13" s="3"/>
    </row>
    <row r="14" spans="1:11" ht="18" customHeight="1" x14ac:dyDescent="0.2">
      <c r="A14" s="280" t="s">
        <v>430</v>
      </c>
      <c r="B14" s="181"/>
      <c r="C14" s="5"/>
      <c r="D14" s="5"/>
      <c r="E14" s="5"/>
      <c r="F14" s="5"/>
      <c r="G14" s="4"/>
      <c r="H14" s="3"/>
      <c r="I14" s="3"/>
      <c r="J14" s="3"/>
      <c r="K14" s="3"/>
    </row>
    <row r="15" spans="1:11" ht="18" customHeight="1" x14ac:dyDescent="0.2">
      <c r="A15" s="4"/>
      <c r="B15" s="4"/>
      <c r="C15" s="4"/>
      <c r="D15" s="4"/>
      <c r="E15" s="4"/>
      <c r="F15" s="4"/>
      <c r="G15" s="4"/>
      <c r="H15" s="3"/>
      <c r="I15" s="3"/>
      <c r="J15" s="3"/>
      <c r="K15" s="3"/>
    </row>
    <row r="16" spans="1:11" ht="18" customHeight="1" x14ac:dyDescent="0.2">
      <c r="A16" s="4" t="s">
        <v>224</v>
      </c>
      <c r="C16" s="182">
        <v>0.1</v>
      </c>
      <c r="D16" s="4" t="s">
        <v>225</v>
      </c>
      <c r="E16" s="4"/>
      <c r="F16" s="4"/>
      <c r="G16" s="182">
        <v>0.3</v>
      </c>
      <c r="H16" s="3"/>
      <c r="I16" s="3"/>
      <c r="J16" s="3"/>
      <c r="K16" s="3"/>
    </row>
    <row r="17" spans="1:11" ht="18" customHeight="1" x14ac:dyDescent="0.2">
      <c r="A17" s="4"/>
      <c r="B17" s="51"/>
      <c r="C17" s="4"/>
      <c r="D17" s="4"/>
      <c r="E17" s="4"/>
      <c r="F17" s="4"/>
      <c r="G17" s="4"/>
      <c r="H17" s="3"/>
      <c r="I17" s="3"/>
      <c r="J17" s="3"/>
      <c r="K17" s="3"/>
    </row>
    <row r="18" spans="1:11" ht="18" customHeight="1" x14ac:dyDescent="0.2">
      <c r="A18" s="280" t="s">
        <v>430</v>
      </c>
      <c r="B18" s="181"/>
      <c r="C18" s="4"/>
      <c r="D18" s="4"/>
      <c r="E18" s="4"/>
      <c r="F18" s="4"/>
      <c r="G18" s="4"/>
      <c r="H18" s="3"/>
      <c r="I18" s="3"/>
      <c r="J18" s="3"/>
      <c r="K18" s="3"/>
    </row>
    <row r="19" spans="1:11" ht="18" customHeight="1" x14ac:dyDescent="0.2">
      <c r="A19" s="4"/>
      <c r="B19" s="51"/>
      <c r="C19" s="4"/>
      <c r="D19" s="4"/>
      <c r="E19" s="4"/>
      <c r="F19" s="4"/>
      <c r="G19" s="4"/>
      <c r="H19" s="3"/>
      <c r="I19" s="3"/>
      <c r="J19" s="3"/>
      <c r="K19" s="3"/>
    </row>
    <row r="20" spans="1:11" ht="18" customHeight="1" x14ac:dyDescent="0.25">
      <c r="A20" s="3" t="s">
        <v>226</v>
      </c>
      <c r="C20" s="183">
        <v>0.1</v>
      </c>
      <c r="D20" s="3" t="s">
        <v>227</v>
      </c>
      <c r="G20" s="183">
        <v>0.4</v>
      </c>
    </row>
    <row r="22" spans="1:11" ht="18" customHeight="1" x14ac:dyDescent="0.25">
      <c r="A22" s="280" t="s">
        <v>430</v>
      </c>
      <c r="B22" s="181"/>
    </row>
    <row r="24" spans="1:11" ht="18" customHeight="1" x14ac:dyDescent="0.25">
      <c r="A24" s="45" t="s">
        <v>490</v>
      </c>
    </row>
    <row r="25" spans="1:11" ht="18" customHeight="1" x14ac:dyDescent="0.25">
      <c r="A25" s="13"/>
    </row>
    <row r="26" spans="1:11" ht="18" customHeight="1" x14ac:dyDescent="0.25">
      <c r="A26" s="13"/>
    </row>
    <row r="27" spans="1:11" ht="18" customHeight="1" x14ac:dyDescent="0.25">
      <c r="A27" s="184" t="s">
        <v>491</v>
      </c>
    </row>
    <row r="28" spans="1:11" ht="18" customHeight="1" x14ac:dyDescent="0.25">
      <c r="A28" s="184"/>
    </row>
    <row r="29" spans="1:11" ht="18" customHeight="1" x14ac:dyDescent="0.25">
      <c r="A29" s="184"/>
    </row>
    <row r="30" spans="1:11" ht="18" customHeight="1" x14ac:dyDescent="0.25">
      <c r="A30" s="184"/>
    </row>
    <row r="31" spans="1:11" ht="18" customHeight="1" x14ac:dyDescent="0.25">
      <c r="A31" s="184"/>
    </row>
    <row r="32" spans="1:11" ht="18" customHeight="1" x14ac:dyDescent="0.25">
      <c r="A32" s="13"/>
    </row>
    <row r="33" spans="1:5" ht="18" customHeight="1" x14ac:dyDescent="0.25">
      <c r="A33" s="13"/>
    </row>
    <row r="34" spans="1:5" ht="18" customHeight="1" x14ac:dyDescent="0.25">
      <c r="A34" s="184" t="s">
        <v>431</v>
      </c>
    </row>
    <row r="35" spans="1:5" ht="18" customHeight="1" x14ac:dyDescent="0.25">
      <c r="A35" s="184" t="s">
        <v>432</v>
      </c>
    </row>
    <row r="36" spans="1:5" ht="18" customHeight="1" x14ac:dyDescent="0.25">
      <c r="A36" s="184"/>
    </row>
    <row r="37" spans="1:5" ht="18" customHeight="1" x14ac:dyDescent="0.25">
      <c r="A37" s="42"/>
      <c r="B37" s="46" t="s">
        <v>433</v>
      </c>
      <c r="C37" s="46" t="s">
        <v>434</v>
      </c>
      <c r="D37" s="46" t="s">
        <v>435</v>
      </c>
      <c r="E37" s="46" t="s">
        <v>436</v>
      </c>
    </row>
    <row r="38" spans="1:5" ht="18" customHeight="1" x14ac:dyDescent="0.25">
      <c r="A38" s="40" t="s">
        <v>437</v>
      </c>
      <c r="B38" s="150">
        <v>0.15</v>
      </c>
      <c r="C38" s="150">
        <v>0.25</v>
      </c>
      <c r="D38" s="150">
        <v>0.5</v>
      </c>
      <c r="E38" s="150">
        <v>0.4</v>
      </c>
    </row>
    <row r="39" spans="1:5" ht="18" customHeight="1" x14ac:dyDescent="0.25">
      <c r="A39" s="40" t="s">
        <v>438</v>
      </c>
      <c r="B39" s="150">
        <v>0.15</v>
      </c>
      <c r="C39" s="150">
        <v>0.2</v>
      </c>
      <c r="D39" s="150">
        <v>0</v>
      </c>
      <c r="E39" s="150">
        <v>7.9999999999960769E-2</v>
      </c>
    </row>
    <row r="40" spans="1:5" ht="18" customHeight="1" x14ac:dyDescent="0.25">
      <c r="A40" s="40" t="s">
        <v>439</v>
      </c>
      <c r="B40" s="150">
        <v>6.8752494000000275E-2</v>
      </c>
      <c r="C40" s="150">
        <v>0.21875248124999988</v>
      </c>
      <c r="D40" s="150">
        <v>0.18749999999999786</v>
      </c>
      <c r="E40" s="150">
        <v>0.2</v>
      </c>
    </row>
    <row r="41" spans="1:5" ht="18" customHeight="1" x14ac:dyDescent="0.25">
      <c r="A41" s="40" t="s">
        <v>440</v>
      </c>
      <c r="B41" s="150">
        <f>1-B38-B39-B40</f>
        <v>0.63124750599999968</v>
      </c>
      <c r="C41" s="150">
        <f t="shared" ref="C41:E41" si="0">1-C38-C39-C40</f>
        <v>0.33124751875000014</v>
      </c>
      <c r="D41" s="150">
        <f t="shared" si="0"/>
        <v>0.31250000000000211</v>
      </c>
      <c r="E41" s="150">
        <f t="shared" si="0"/>
        <v>0.3200000000000392</v>
      </c>
    </row>
    <row r="42" spans="1:5" ht="18" customHeight="1" x14ac:dyDescent="0.25">
      <c r="A42" s="162" t="s">
        <v>441</v>
      </c>
      <c r="B42" s="281"/>
      <c r="C42" s="281"/>
      <c r="D42" s="281"/>
      <c r="E42" s="281"/>
    </row>
  </sheetData>
  <hyperlinks>
    <hyperlink ref="B1" location="Forside!A1" display="Forside" xr:uid="{00000000-0004-0000-0700-000000000000}"/>
  </hyperlinks>
  <pageMargins left="0.75" right="0.75" top="1" bottom="1" header="0.5" footer="0.5"/>
  <pageSetup paperSize="9"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5"/>
  <sheetViews>
    <sheetView topLeftCell="A24" workbookViewId="0">
      <selection activeCell="A31" sqref="A31"/>
    </sheetView>
  </sheetViews>
  <sheetFormatPr baseColWidth="10" defaultColWidth="21.33203125" defaultRowHeight="18" customHeight="1" x14ac:dyDescent="0.25"/>
  <cols>
    <col min="1" max="1" width="35.1640625" style="3" customWidth="1"/>
    <col min="2" max="2" width="17" style="3" customWidth="1"/>
    <col min="3" max="3" width="17.33203125" style="3" customWidth="1"/>
    <col min="4" max="4" width="12.6640625" style="3" customWidth="1"/>
    <col min="5" max="5" width="12.6640625" style="15" customWidth="1"/>
    <col min="6" max="8" width="12.6640625" style="3" customWidth="1"/>
    <col min="9" max="16384" width="21.33203125" style="3"/>
  </cols>
  <sheetData>
    <row r="1" spans="1:9" ht="18" customHeight="1" x14ac:dyDescent="0.2">
      <c r="A1" s="1" t="s">
        <v>228</v>
      </c>
      <c r="C1" s="2" t="s">
        <v>1</v>
      </c>
      <c r="E1" s="3"/>
    </row>
    <row r="2" spans="1:9" ht="18" customHeight="1" x14ac:dyDescent="0.2">
      <c r="A2" s="4"/>
      <c r="B2" s="4"/>
      <c r="C2" s="4"/>
      <c r="D2" s="4"/>
      <c r="E2" s="3"/>
    </row>
    <row r="3" spans="1:9" ht="18" customHeight="1" x14ac:dyDescent="0.2">
      <c r="A3" s="4" t="s">
        <v>442</v>
      </c>
      <c r="B3" s="4"/>
      <c r="C3" s="4"/>
      <c r="D3" s="4"/>
      <c r="E3" s="3"/>
    </row>
    <row r="4" spans="1:9" ht="18" customHeight="1" x14ac:dyDescent="0.2">
      <c r="A4" s="185"/>
      <c r="B4" s="5"/>
      <c r="C4" s="5"/>
      <c r="D4" s="5"/>
      <c r="E4" s="3"/>
    </row>
    <row r="5" spans="1:9" ht="18" customHeight="1" x14ac:dyDescent="0.2">
      <c r="A5" s="186" t="s">
        <v>50</v>
      </c>
      <c r="B5" s="187" t="s">
        <v>229</v>
      </c>
      <c r="C5" s="187" t="s">
        <v>230</v>
      </c>
      <c r="D5" s="282" t="s">
        <v>443</v>
      </c>
      <c r="E5" s="4"/>
      <c r="F5" s="4"/>
      <c r="G5" s="4"/>
      <c r="H5" s="4"/>
      <c r="I5" s="4"/>
    </row>
    <row r="6" spans="1:9" ht="18" customHeight="1" x14ac:dyDescent="0.2">
      <c r="A6" s="188">
        <v>1990</v>
      </c>
      <c r="B6" s="189">
        <v>0.25363276089828246</v>
      </c>
      <c r="C6" s="189">
        <v>0.73584905660377364</v>
      </c>
      <c r="D6" s="283">
        <v>0.21990000000000001</v>
      </c>
      <c r="E6" s="284"/>
      <c r="F6" s="284"/>
      <c r="G6" s="284"/>
      <c r="H6" s="285"/>
      <c r="I6" s="286"/>
    </row>
    <row r="7" spans="1:9" ht="18" customHeight="1" x14ac:dyDescent="0.2">
      <c r="A7" s="188">
        <v>1991</v>
      </c>
      <c r="B7" s="189">
        <v>0.78040904198062444</v>
      </c>
      <c r="C7" s="189">
        <v>1.2065217391304346</v>
      </c>
      <c r="D7" s="283">
        <v>0.311</v>
      </c>
      <c r="E7" s="284"/>
      <c r="F7" s="284"/>
      <c r="G7" s="284"/>
      <c r="H7" s="285"/>
      <c r="I7" s="286"/>
    </row>
    <row r="8" spans="1:9" ht="18" customHeight="1" x14ac:dyDescent="0.2">
      <c r="A8" s="188">
        <v>1992</v>
      </c>
      <c r="B8" s="189">
        <v>7.4846625766871178E-2</v>
      </c>
      <c r="C8" s="189">
        <v>0.15270935960591148</v>
      </c>
      <c r="D8" s="283">
        <v>5.9900000000000002E-2</v>
      </c>
      <c r="E8" s="284"/>
      <c r="F8" s="284"/>
      <c r="G8" s="284"/>
      <c r="H8" s="285"/>
      <c r="I8" s="286"/>
    </row>
    <row r="9" spans="1:9" ht="18" customHeight="1" x14ac:dyDescent="0.2">
      <c r="A9" s="188">
        <v>1993</v>
      </c>
      <c r="B9" s="189">
        <v>0.10266821345707666</v>
      </c>
      <c r="C9" s="189">
        <v>-5.5555555555555469E-2</v>
      </c>
      <c r="D9" s="283">
        <v>-0.51049999999999995</v>
      </c>
      <c r="E9" s="284"/>
      <c r="F9" s="284"/>
      <c r="G9" s="284"/>
      <c r="H9" s="287"/>
      <c r="I9" s="288"/>
    </row>
    <row r="10" spans="1:9" ht="18" customHeight="1" x14ac:dyDescent="0.2">
      <c r="A10" s="188">
        <v>1994</v>
      </c>
      <c r="B10" s="189">
        <v>0.19550080342795928</v>
      </c>
      <c r="C10" s="189">
        <v>0.51583710407239836</v>
      </c>
      <c r="D10" s="283">
        <v>0.33329999999999999</v>
      </c>
      <c r="E10" s="284"/>
      <c r="F10" s="284"/>
      <c r="G10" s="284"/>
      <c r="H10" s="285"/>
      <c r="I10" s="286"/>
    </row>
    <row r="11" spans="1:9" ht="18" customHeight="1" x14ac:dyDescent="0.2">
      <c r="A11" s="188">
        <v>1995</v>
      </c>
      <c r="B11" s="189">
        <v>0.48198814409484725</v>
      </c>
      <c r="C11" s="189">
        <v>0.43283582089552231</v>
      </c>
      <c r="D11" s="283">
        <v>-0.1827</v>
      </c>
      <c r="E11" s="284"/>
      <c r="F11" s="284"/>
      <c r="G11" s="284"/>
      <c r="H11" s="287"/>
      <c r="I11" s="288"/>
    </row>
    <row r="12" spans="1:9" ht="18" customHeight="1" x14ac:dyDescent="0.2">
      <c r="A12" s="188">
        <v>1996</v>
      </c>
      <c r="B12" s="189">
        <v>0.44822208359326243</v>
      </c>
      <c r="C12" s="189">
        <v>0.88541666666666696</v>
      </c>
      <c r="D12" s="283">
        <v>-0.34510000000000002</v>
      </c>
      <c r="E12" s="284"/>
      <c r="F12" s="284"/>
      <c r="G12" s="284"/>
      <c r="H12" s="287"/>
      <c r="I12" s="288"/>
    </row>
    <row r="13" spans="1:9" ht="18" customHeight="1" x14ac:dyDescent="0.2">
      <c r="A13" s="188">
        <v>1997</v>
      </c>
      <c r="B13" s="189">
        <v>0.29065969954278259</v>
      </c>
      <c r="C13" s="189">
        <v>0.56353591160220984</v>
      </c>
      <c r="D13" s="283">
        <v>-0.37130000000000002</v>
      </c>
      <c r="E13" s="284"/>
      <c r="F13" s="284"/>
      <c r="G13" s="284"/>
      <c r="H13" s="287"/>
      <c r="I13" s="288"/>
    </row>
    <row r="14" spans="1:9" ht="18" customHeight="1" x14ac:dyDescent="0.2">
      <c r="A14" s="188">
        <v>1998</v>
      </c>
      <c r="B14" s="189">
        <v>2.3331062670299829E-2</v>
      </c>
      <c r="C14" s="189">
        <v>1.1462897526501767</v>
      </c>
      <c r="D14" s="283">
        <v>2.1190000000000002</v>
      </c>
      <c r="E14" s="284"/>
      <c r="F14" s="284"/>
      <c r="G14" s="284"/>
      <c r="H14" s="289"/>
      <c r="I14" s="286"/>
    </row>
    <row r="15" spans="1:9" ht="18" customHeight="1" x14ac:dyDescent="0.2">
      <c r="A15" s="188">
        <v>1999</v>
      </c>
      <c r="B15" s="189">
        <v>-0.11077492015464785</v>
      </c>
      <c r="C15" s="189">
        <v>0.68389858412907478</v>
      </c>
      <c r="D15" s="283">
        <v>1.5115000000000001</v>
      </c>
      <c r="E15" s="284"/>
      <c r="F15" s="284"/>
      <c r="G15" s="284"/>
      <c r="H15" s="285"/>
      <c r="I15" s="286"/>
    </row>
    <row r="16" spans="1:9" ht="18" customHeight="1" x14ac:dyDescent="0.2">
      <c r="A16" s="188">
        <v>2000</v>
      </c>
      <c r="B16" s="189">
        <v>7.2713356295445841E-2</v>
      </c>
      <c r="C16" s="189">
        <v>-0.6284708642940946</v>
      </c>
      <c r="D16" s="283">
        <v>-0.71060000000000001</v>
      </c>
      <c r="E16" s="284"/>
      <c r="F16" s="284"/>
      <c r="G16" s="284"/>
      <c r="H16" s="287"/>
      <c r="I16" s="288"/>
    </row>
    <row r="17" spans="1:9" ht="18" customHeight="1" x14ac:dyDescent="0.2">
      <c r="A17" s="188">
        <v>2001</v>
      </c>
      <c r="B17" s="189">
        <v>-0.20440592271578184</v>
      </c>
      <c r="C17" s="189">
        <v>0.52736842105263149</v>
      </c>
      <c r="D17" s="283">
        <v>0.4723</v>
      </c>
      <c r="E17" s="284"/>
      <c r="F17" s="284"/>
      <c r="G17" s="284"/>
      <c r="H17" s="285"/>
      <c r="I17" s="286"/>
    </row>
    <row r="18" spans="1:9" ht="18" customHeight="1" x14ac:dyDescent="0.2">
      <c r="A18" s="188">
        <v>2002</v>
      </c>
      <c r="B18" s="189">
        <v>-3.6455929856945235E-2</v>
      </c>
      <c r="C18" s="189">
        <v>-0.21950379048931778</v>
      </c>
      <c r="D18" s="283">
        <v>-0.34570000000000001</v>
      </c>
      <c r="E18" s="284"/>
      <c r="F18" s="284"/>
      <c r="G18" s="284"/>
      <c r="H18" s="287"/>
      <c r="I18" s="288"/>
    </row>
    <row r="19" spans="1:9" ht="18" customHeight="1" x14ac:dyDescent="0.2">
      <c r="A19" s="188">
        <v>2003</v>
      </c>
      <c r="B19" s="189">
        <v>0.20263671875</v>
      </c>
      <c r="C19" s="189">
        <v>7.8587196467991172E-2</v>
      </c>
      <c r="D19" s="283">
        <v>0.49130000000000001</v>
      </c>
      <c r="E19" s="284"/>
      <c r="F19" s="284"/>
      <c r="G19" s="284"/>
      <c r="H19" s="289"/>
      <c r="I19" s="284"/>
    </row>
    <row r="20" spans="1:9" ht="18" customHeight="1" x14ac:dyDescent="0.2">
      <c r="A20" s="190">
        <v>2004</v>
      </c>
      <c r="B20" s="191">
        <v>-0.14055394791236053</v>
      </c>
      <c r="C20" s="191">
        <v>0.22199255890863978</v>
      </c>
      <c r="D20" s="290">
        <v>2.0135999999999998</v>
      </c>
      <c r="E20" s="284"/>
      <c r="F20" s="284"/>
      <c r="G20" s="284"/>
      <c r="H20" s="289"/>
      <c r="I20" s="284"/>
    </row>
    <row r="21" spans="1:9" ht="18" customHeight="1" x14ac:dyDescent="0.2">
      <c r="A21" s="185"/>
      <c r="B21" s="5"/>
      <c r="C21" s="5"/>
      <c r="D21" s="5"/>
      <c r="E21" s="4"/>
      <c r="F21" s="4"/>
      <c r="G21" s="4"/>
      <c r="H21" s="4"/>
      <c r="I21" s="4"/>
    </row>
    <row r="22" spans="1:9" ht="18" customHeight="1" x14ac:dyDescent="0.2">
      <c r="A22" s="45" t="s">
        <v>444</v>
      </c>
      <c r="B22" s="5"/>
      <c r="C22" s="5"/>
      <c r="D22" s="5"/>
      <c r="E22" s="3"/>
    </row>
    <row r="23" spans="1:9" ht="18" customHeight="1" x14ac:dyDescent="0.2">
      <c r="A23" s="45" t="s">
        <v>445</v>
      </c>
      <c r="B23" s="5"/>
      <c r="C23" s="5"/>
      <c r="D23" s="5"/>
      <c r="E23" s="3"/>
    </row>
    <row r="24" spans="1:9" ht="18" customHeight="1" x14ac:dyDescent="0.2">
      <c r="A24" s="45" t="s">
        <v>446</v>
      </c>
      <c r="B24" s="5"/>
      <c r="C24" s="5"/>
      <c r="D24" s="5"/>
      <c r="E24" s="3"/>
    </row>
    <row r="25" spans="1:9" ht="18" customHeight="1" x14ac:dyDescent="0.2">
      <c r="A25" s="45"/>
      <c r="B25" s="5"/>
      <c r="C25" s="5"/>
      <c r="D25" s="5"/>
      <c r="E25" s="3"/>
    </row>
    <row r="26" spans="1:9" ht="18" customHeight="1" x14ac:dyDescent="0.2">
      <c r="A26" s="192"/>
      <c r="B26" s="193" t="s">
        <v>229</v>
      </c>
      <c r="C26" s="194" t="s">
        <v>230</v>
      </c>
      <c r="D26" s="8" t="s">
        <v>443</v>
      </c>
      <c r="E26" s="3"/>
    </row>
    <row r="27" spans="1:9" ht="18" customHeight="1" x14ac:dyDescent="0.2">
      <c r="A27" s="195" t="s">
        <v>231</v>
      </c>
      <c r="B27" s="144"/>
      <c r="C27" s="144"/>
      <c r="D27" s="144"/>
      <c r="E27" s="3"/>
    </row>
    <row r="28" spans="1:9" ht="18" customHeight="1" x14ac:dyDescent="0.2">
      <c r="A28" s="11"/>
      <c r="B28" s="196"/>
      <c r="C28" s="196"/>
      <c r="D28" s="5"/>
      <c r="E28" s="3"/>
    </row>
    <row r="29" spans="1:9" ht="18" customHeight="1" x14ac:dyDescent="0.2">
      <c r="A29" s="11"/>
      <c r="B29" s="196"/>
      <c r="C29" s="196"/>
      <c r="D29" s="5"/>
      <c r="E29" s="3"/>
    </row>
    <row r="30" spans="1:9" ht="18" customHeight="1" x14ac:dyDescent="0.2">
      <c r="A30" s="11"/>
      <c r="B30" s="196"/>
      <c r="C30" s="196"/>
      <c r="D30" s="5"/>
      <c r="E30" s="3"/>
    </row>
    <row r="31" spans="1:9" ht="18" customHeight="1" x14ac:dyDescent="0.2">
      <c r="A31" s="11"/>
      <c r="B31" s="196"/>
      <c r="C31" s="196"/>
      <c r="D31" s="5"/>
      <c r="E31" s="3"/>
    </row>
    <row r="32" spans="1:9" ht="18" customHeight="1" x14ac:dyDescent="0.2">
      <c r="A32" s="11"/>
      <c r="B32" s="196"/>
      <c r="C32" s="196"/>
      <c r="D32" s="5"/>
      <c r="E32" s="3"/>
    </row>
    <row r="33" spans="1:5" ht="18" customHeight="1" x14ac:dyDescent="0.2">
      <c r="A33" s="11"/>
      <c r="B33" s="196"/>
      <c r="C33" s="196"/>
      <c r="D33" s="5"/>
      <c r="E33" s="3"/>
    </row>
    <row r="34" spans="1:5" ht="18" customHeight="1" x14ac:dyDescent="0.2">
      <c r="A34" s="11"/>
      <c r="B34" s="196"/>
      <c r="C34" s="196"/>
      <c r="D34" s="5"/>
      <c r="E34" s="3"/>
    </row>
    <row r="35" spans="1:5" ht="18" customHeight="1" x14ac:dyDescent="0.2">
      <c r="D35" s="5"/>
      <c r="E35" s="3"/>
    </row>
    <row r="36" spans="1:5" ht="18" customHeight="1" x14ac:dyDescent="0.2">
      <c r="A36" s="45" t="s">
        <v>447</v>
      </c>
      <c r="D36" s="5"/>
      <c r="E36" s="3"/>
    </row>
    <row r="37" spans="1:5" ht="18" customHeight="1" x14ac:dyDescent="0.2">
      <c r="A37" s="45"/>
      <c r="D37" s="5"/>
      <c r="E37" s="3"/>
    </row>
    <row r="38" spans="1:5" ht="18" customHeight="1" x14ac:dyDescent="0.2">
      <c r="A38" s="192"/>
      <c r="B38" s="193" t="s">
        <v>229</v>
      </c>
      <c r="C38" s="194" t="s">
        <v>230</v>
      </c>
      <c r="D38" s="291" t="s">
        <v>443</v>
      </c>
      <c r="E38" s="3"/>
    </row>
    <row r="39" spans="1:5" ht="18" customHeight="1" x14ac:dyDescent="0.2">
      <c r="A39" s="197" t="s">
        <v>232</v>
      </c>
      <c r="B39" s="153"/>
      <c r="C39" s="153"/>
      <c r="D39" s="153"/>
      <c r="E39" s="3"/>
    </row>
    <row r="40" spans="1:5" ht="18" customHeight="1" x14ac:dyDescent="0.2">
      <c r="A40" s="197" t="s">
        <v>233</v>
      </c>
      <c r="B40" s="153"/>
      <c r="C40" s="153"/>
      <c r="D40" s="153"/>
      <c r="E40" s="3"/>
    </row>
    <row r="41" spans="1:5" ht="18" customHeight="1" x14ac:dyDescent="0.2">
      <c r="A41" s="12"/>
      <c r="B41" s="198"/>
      <c r="C41" s="198"/>
      <c r="D41" s="5"/>
      <c r="E41" s="3"/>
    </row>
    <row r="42" spans="1:5" ht="18" customHeight="1" x14ac:dyDescent="0.2">
      <c r="A42" s="12"/>
      <c r="B42" s="198"/>
      <c r="C42" s="198"/>
      <c r="D42" s="5"/>
      <c r="E42" s="3"/>
    </row>
    <row r="43" spans="1:5" ht="18" customHeight="1" x14ac:dyDescent="0.2">
      <c r="B43" s="5"/>
      <c r="C43" s="5"/>
      <c r="D43" s="5"/>
      <c r="E43" s="3"/>
    </row>
    <row r="44" spans="1:5" ht="18" customHeight="1" x14ac:dyDescent="0.2">
      <c r="A44" s="45" t="s">
        <v>448</v>
      </c>
      <c r="B44" s="5"/>
      <c r="C44" s="5"/>
      <c r="D44" s="5"/>
      <c r="E44" s="3"/>
    </row>
    <row r="45" spans="1:5" ht="18" customHeight="1" x14ac:dyDescent="0.2">
      <c r="A45" s="45"/>
      <c r="B45" s="5"/>
      <c r="C45" s="5"/>
      <c r="D45" s="5"/>
      <c r="E45" s="3"/>
    </row>
    <row r="46" spans="1:5" ht="18" customHeight="1" x14ac:dyDescent="0.2">
      <c r="A46" s="42" t="s">
        <v>449</v>
      </c>
      <c r="B46" s="153"/>
      <c r="C46" s="5"/>
      <c r="D46" s="5"/>
      <c r="E46" s="3"/>
    </row>
    <row r="47" spans="1:5" ht="18" customHeight="1" x14ac:dyDescent="0.2">
      <c r="A47" s="42" t="s">
        <v>450</v>
      </c>
      <c r="B47" s="153"/>
      <c r="C47" s="5"/>
      <c r="D47" s="5"/>
      <c r="E47" s="3"/>
    </row>
    <row r="48" spans="1:5" ht="18" customHeight="1" x14ac:dyDescent="0.2">
      <c r="A48" s="42" t="s">
        <v>451</v>
      </c>
      <c r="B48" s="153"/>
      <c r="C48" s="5"/>
      <c r="D48" s="5"/>
      <c r="E48" s="3"/>
    </row>
    <row r="49" spans="1:5" ht="18" customHeight="1" x14ac:dyDescent="0.2">
      <c r="A49" s="12"/>
      <c r="B49" s="198"/>
      <c r="C49" s="5"/>
      <c r="D49" s="5"/>
      <c r="E49" s="3"/>
    </row>
    <row r="50" spans="1:5" ht="18" customHeight="1" x14ac:dyDescent="0.2">
      <c r="C50" s="5"/>
      <c r="D50" s="5"/>
      <c r="E50" s="3"/>
    </row>
    <row r="51" spans="1:5" ht="18" customHeight="1" x14ac:dyDescent="0.2">
      <c r="A51" s="45" t="s">
        <v>452</v>
      </c>
      <c r="B51" s="4"/>
      <c r="C51" s="5"/>
      <c r="D51" s="5"/>
      <c r="E51" s="3"/>
    </row>
    <row r="52" spans="1:5" ht="18" customHeight="1" x14ac:dyDescent="0.2">
      <c r="A52" s="45"/>
      <c r="B52" s="4"/>
      <c r="C52" s="5"/>
      <c r="D52" s="5"/>
      <c r="E52" s="3"/>
    </row>
    <row r="53" spans="1:5" ht="18" customHeight="1" x14ac:dyDescent="0.2">
      <c r="A53" s="57"/>
      <c r="B53" s="193" t="s">
        <v>453</v>
      </c>
      <c r="C53" s="292" t="s">
        <v>454</v>
      </c>
      <c r="D53" s="5"/>
      <c r="E53" s="3"/>
    </row>
    <row r="54" spans="1:5" ht="18" customHeight="1" x14ac:dyDescent="0.2">
      <c r="A54" s="42" t="s">
        <v>455</v>
      </c>
      <c r="B54" s="57"/>
      <c r="C54" s="57"/>
      <c r="D54" s="4"/>
      <c r="E54" s="3"/>
    </row>
    <row r="55" spans="1:5" ht="18" customHeight="1" x14ac:dyDescent="0.2">
      <c r="A55" s="42" t="s">
        <v>456</v>
      </c>
      <c r="B55" s="144"/>
      <c r="C55" s="144"/>
      <c r="D55" s="4"/>
      <c r="E55" s="3"/>
    </row>
    <row r="56" spans="1:5" ht="18" customHeight="1" x14ac:dyDescent="0.2">
      <c r="A56" s="42" t="s">
        <v>457</v>
      </c>
      <c r="B56" s="144"/>
      <c r="C56" s="144"/>
      <c r="D56" s="4"/>
      <c r="E56" s="3"/>
    </row>
    <row r="57" spans="1:5" ht="18" customHeight="1" x14ac:dyDescent="0.2">
      <c r="A57" s="4"/>
      <c r="B57" s="196"/>
      <c r="C57" s="196"/>
      <c r="D57" s="4"/>
      <c r="E57" s="3"/>
    </row>
    <row r="58" spans="1:5" ht="18" customHeight="1" x14ac:dyDescent="0.2">
      <c r="C58" s="4"/>
      <c r="D58" s="4"/>
      <c r="E58" s="3"/>
    </row>
    <row r="59" spans="1:5" ht="18" customHeight="1" x14ac:dyDescent="0.2">
      <c r="A59" s="45" t="s">
        <v>458</v>
      </c>
      <c r="C59" s="4"/>
      <c r="D59" s="4"/>
      <c r="E59" s="3"/>
    </row>
    <row r="60" spans="1:5" ht="18" customHeight="1" x14ac:dyDescent="0.2">
      <c r="A60" s="293"/>
      <c r="C60" s="4"/>
      <c r="D60" s="4"/>
      <c r="E60" s="3"/>
    </row>
    <row r="61" spans="1:5" ht="18" customHeight="1" x14ac:dyDescent="0.2">
      <c r="A61" s="9"/>
      <c r="B61" s="193" t="s">
        <v>229</v>
      </c>
      <c r="C61" s="193" t="s">
        <v>230</v>
      </c>
      <c r="D61" s="294"/>
      <c r="E61" s="3"/>
    </row>
    <row r="62" spans="1:5" ht="18" customHeight="1" x14ac:dyDescent="0.2">
      <c r="A62" s="197" t="s">
        <v>459</v>
      </c>
      <c r="B62" s="200"/>
      <c r="C62" s="144"/>
      <c r="D62" s="295"/>
      <c r="E62" s="3"/>
    </row>
    <row r="63" spans="1:5" ht="18" customHeight="1" x14ac:dyDescent="0.25">
      <c r="A63" s="197" t="s">
        <v>388</v>
      </c>
      <c r="B63" s="395"/>
      <c r="C63" s="396"/>
      <c r="D63" s="58"/>
    </row>
    <row r="64" spans="1:5" ht="18" customHeight="1" x14ac:dyDescent="0.25">
      <c r="A64" s="296"/>
      <c r="B64" s="196"/>
      <c r="C64" s="196"/>
      <c r="D64" s="58"/>
    </row>
    <row r="65" spans="1:4" ht="18" customHeight="1" x14ac:dyDescent="0.25">
      <c r="A65" s="296"/>
      <c r="B65" s="196"/>
      <c r="C65" s="196"/>
      <c r="D65" s="58"/>
    </row>
    <row r="66" spans="1:4" ht="18" customHeight="1" x14ac:dyDescent="0.25">
      <c r="A66" s="296"/>
      <c r="B66" s="196"/>
      <c r="C66" s="196"/>
      <c r="D66" s="58"/>
    </row>
    <row r="67" spans="1:4" ht="18" customHeight="1" x14ac:dyDescent="0.25">
      <c r="A67" s="296"/>
      <c r="B67" s="196"/>
      <c r="C67" s="196"/>
      <c r="D67" s="58"/>
    </row>
    <row r="68" spans="1:4" ht="18" customHeight="1" x14ac:dyDescent="0.25">
      <c r="A68" s="296"/>
      <c r="B68" s="196"/>
      <c r="C68" s="196"/>
      <c r="D68" s="58"/>
    </row>
    <row r="69" spans="1:4" ht="18" customHeight="1" x14ac:dyDescent="0.25">
      <c r="A69" s="296"/>
      <c r="B69" s="196"/>
      <c r="C69" s="196"/>
      <c r="D69" s="58"/>
    </row>
    <row r="70" spans="1:4" s="15" customFormat="1" ht="18" customHeight="1" x14ac:dyDescent="0.25">
      <c r="A70" s="45" t="s">
        <v>460</v>
      </c>
      <c r="B70" s="3"/>
      <c r="C70" s="3"/>
      <c r="D70" s="3"/>
    </row>
    <row r="71" spans="1:4" ht="18" customHeight="1" x14ac:dyDescent="0.25">
      <c r="A71" s="293"/>
    </row>
    <row r="72" spans="1:4" s="15" customFormat="1" ht="18" customHeight="1" x14ac:dyDescent="0.25">
      <c r="A72" s="9"/>
      <c r="B72" s="193" t="s">
        <v>229</v>
      </c>
      <c r="C72" s="297" t="s">
        <v>230</v>
      </c>
      <c r="D72" s="298"/>
    </row>
    <row r="73" spans="1:4" s="15" customFormat="1" ht="18" customHeight="1" x14ac:dyDescent="0.25">
      <c r="A73" s="197" t="s">
        <v>459</v>
      </c>
      <c r="B73" s="144"/>
      <c r="C73" s="299"/>
      <c r="D73" s="300"/>
    </row>
    <row r="74" spans="1:4" s="15" customFormat="1" ht="18" customHeight="1" x14ac:dyDescent="0.25">
      <c r="A74" s="197" t="s">
        <v>461</v>
      </c>
      <c r="B74" s="397"/>
      <c r="C74" s="398"/>
      <c r="D74" s="301"/>
    </row>
    <row r="75" spans="1:4" s="15" customFormat="1" ht="18" customHeight="1" x14ac:dyDescent="0.25">
      <c r="A75" s="197" t="s">
        <v>462</v>
      </c>
      <c r="B75" s="397"/>
      <c r="C75" s="398"/>
      <c r="D75" s="301"/>
    </row>
    <row r="76" spans="1:4" s="15" customFormat="1" ht="18" customHeight="1" x14ac:dyDescent="0.25">
      <c r="A76" s="296"/>
      <c r="B76" s="302"/>
      <c r="C76" s="302"/>
      <c r="D76" s="303"/>
    </row>
    <row r="77" spans="1:4" s="15" customFormat="1" ht="18" customHeight="1" x14ac:dyDescent="0.25">
      <c r="A77" s="296"/>
      <c r="B77" s="302"/>
      <c r="C77" s="302"/>
      <c r="D77" s="303"/>
    </row>
    <row r="78" spans="1:4" s="15" customFormat="1" ht="18" customHeight="1" x14ac:dyDescent="0.25">
      <c r="A78" s="296"/>
      <c r="B78" s="296"/>
      <c r="C78" s="296"/>
      <c r="D78" s="303"/>
    </row>
    <row r="79" spans="1:4" s="15" customFormat="1" ht="18" customHeight="1" x14ac:dyDescent="0.25">
      <c r="A79" s="304" t="s">
        <v>492</v>
      </c>
      <c r="B79" s="296"/>
      <c r="C79" s="305"/>
      <c r="D79" s="303"/>
    </row>
    <row r="80" spans="1:4" s="15" customFormat="1" ht="18" customHeight="1" x14ac:dyDescent="0.25">
      <c r="A80" s="304" t="s">
        <v>493</v>
      </c>
      <c r="B80" s="296"/>
      <c r="C80" s="305"/>
      <c r="D80" s="303"/>
    </row>
    <row r="81" spans="1:9" s="15" customFormat="1" ht="18.75" customHeight="1" x14ac:dyDescent="0.25">
      <c r="A81" s="304" t="s">
        <v>494</v>
      </c>
      <c r="B81" s="296"/>
      <c r="C81" s="296"/>
      <c r="D81" s="303"/>
    </row>
    <row r="82" spans="1:9" s="15" customFormat="1" ht="18.75" customHeight="1" x14ac:dyDescent="0.25">
      <c r="B82" s="296"/>
      <c r="C82" s="296"/>
      <c r="D82" s="303"/>
    </row>
    <row r="83" spans="1:9" s="15" customFormat="1" ht="18" customHeight="1" x14ac:dyDescent="0.25">
      <c r="A83" s="304" t="s">
        <v>463</v>
      </c>
      <c r="B83" s="296"/>
      <c r="C83" s="296"/>
      <c r="D83" s="303"/>
    </row>
    <row r="84" spans="1:9" s="15" customFormat="1" ht="18" customHeight="1" x14ac:dyDescent="0.25">
      <c r="A84" s="304" t="s">
        <v>464</v>
      </c>
      <c r="B84" s="296"/>
      <c r="C84" s="296"/>
      <c r="D84" s="303"/>
    </row>
    <row r="85" spans="1:9" s="15" customFormat="1" ht="18" customHeight="1" x14ac:dyDescent="0.25">
      <c r="A85" s="304" t="s">
        <v>496</v>
      </c>
      <c r="B85" s="296"/>
      <c r="C85" s="296"/>
      <c r="D85" s="303"/>
    </row>
    <row r="86" spans="1:9" s="15" customFormat="1" ht="18" customHeight="1" x14ac:dyDescent="0.25">
      <c r="A86" s="304" t="s">
        <v>465</v>
      </c>
      <c r="B86" s="296"/>
      <c r="C86" s="296"/>
      <c r="D86" s="303"/>
    </row>
    <row r="87" spans="1:9" s="15" customFormat="1" ht="18" customHeight="1" x14ac:dyDescent="0.25">
      <c r="A87" s="304" t="s">
        <v>466</v>
      </c>
      <c r="B87" s="296"/>
      <c r="C87" s="296"/>
      <c r="D87" s="303"/>
    </row>
    <row r="88" spans="1:9" s="15" customFormat="1" ht="18" customHeight="1" x14ac:dyDescent="0.25">
      <c r="A88" s="304"/>
      <c r="B88" s="296"/>
      <c r="C88" s="296"/>
      <c r="D88" s="303"/>
    </row>
    <row r="89" spans="1:9" s="15" customFormat="1" ht="18" customHeight="1" x14ac:dyDescent="0.25">
      <c r="A89" s="304" t="s">
        <v>495</v>
      </c>
      <c r="B89" s="296"/>
      <c r="C89" s="296"/>
      <c r="D89" s="303"/>
    </row>
    <row r="90" spans="1:9" ht="18" customHeight="1" x14ac:dyDescent="0.2">
      <c r="E90" s="306"/>
    </row>
    <row r="91" spans="1:9" ht="18" customHeight="1" x14ac:dyDescent="0.2">
      <c r="A91" s="307" t="s">
        <v>467</v>
      </c>
      <c r="B91" s="308" t="s">
        <v>468</v>
      </c>
      <c r="C91" s="308" t="s">
        <v>230</v>
      </c>
      <c r="D91" s="309" t="s">
        <v>443</v>
      </c>
      <c r="E91" s="3"/>
      <c r="F91" s="310"/>
      <c r="G91" s="310"/>
      <c r="H91" s="4"/>
    </row>
    <row r="92" spans="1:9" ht="18" customHeight="1" x14ac:dyDescent="0.2">
      <c r="A92" s="311" t="s">
        <v>468</v>
      </c>
      <c r="B92" s="51"/>
      <c r="C92" s="51"/>
      <c r="D92" s="312"/>
      <c r="E92" s="3"/>
      <c r="F92" s="51"/>
      <c r="G92" s="51"/>
      <c r="H92" s="4"/>
    </row>
    <row r="93" spans="1:9" ht="18" customHeight="1" x14ac:dyDescent="0.2">
      <c r="A93" s="311" t="s">
        <v>230</v>
      </c>
      <c r="B93" s="51"/>
      <c r="C93" s="51"/>
      <c r="D93" s="312"/>
      <c r="E93" s="3"/>
      <c r="F93" s="51"/>
      <c r="G93" s="51"/>
      <c r="H93" s="4"/>
    </row>
    <row r="94" spans="1:9" ht="18" customHeight="1" x14ac:dyDescent="0.2">
      <c r="A94" s="313" t="s">
        <v>443</v>
      </c>
      <c r="B94" s="314"/>
      <c r="C94" s="314"/>
      <c r="D94" s="315"/>
      <c r="E94" s="3"/>
      <c r="F94" s="4"/>
      <c r="G94" s="4"/>
      <c r="H94" s="4"/>
    </row>
    <row r="95" spans="1:9" ht="18" customHeight="1" x14ac:dyDescent="0.2">
      <c r="A95" s="51"/>
      <c r="B95" s="4"/>
      <c r="C95" s="4"/>
      <c r="D95" s="316"/>
      <c r="E95" s="3"/>
      <c r="F95" s="4"/>
      <c r="G95" s="4"/>
      <c r="H95" s="4"/>
    </row>
    <row r="96" spans="1:9" s="15" customFormat="1" ht="18" customHeight="1" x14ac:dyDescent="0.25">
      <c r="A96" s="4"/>
      <c r="B96" s="4"/>
      <c r="C96" s="4"/>
      <c r="D96" s="316"/>
      <c r="F96" s="316"/>
      <c r="G96" s="316"/>
      <c r="H96" s="316"/>
      <c r="I96" s="306"/>
    </row>
    <row r="97" spans="1:9" s="15" customFormat="1" ht="18" customHeight="1" x14ac:dyDescent="0.25">
      <c r="A97" s="307" t="s">
        <v>469</v>
      </c>
      <c r="B97" s="308" t="s">
        <v>470</v>
      </c>
      <c r="C97" s="308" t="s">
        <v>471</v>
      </c>
      <c r="D97" s="309" t="s">
        <v>472</v>
      </c>
      <c r="F97" s="310"/>
      <c r="G97" s="310"/>
      <c r="H97" s="310"/>
      <c r="I97" s="306"/>
    </row>
    <row r="98" spans="1:9" s="15" customFormat="1" ht="18" customHeight="1" x14ac:dyDescent="0.25">
      <c r="A98" s="311" t="s">
        <v>470</v>
      </c>
      <c r="B98" s="51"/>
      <c r="C98" s="51"/>
      <c r="D98" s="312"/>
      <c r="F98" s="310"/>
      <c r="G98" s="310"/>
      <c r="H98" s="316"/>
      <c r="I98" s="306"/>
    </row>
    <row r="99" spans="1:9" s="15" customFormat="1" ht="18" customHeight="1" x14ac:dyDescent="0.25">
      <c r="A99" s="311" t="s">
        <v>471</v>
      </c>
      <c r="B99" s="51"/>
      <c r="C99" s="51"/>
      <c r="D99" s="312"/>
      <c r="F99" s="310"/>
      <c r="G99" s="310"/>
      <c r="H99" s="316"/>
      <c r="I99" s="306"/>
    </row>
    <row r="100" spans="1:9" s="15" customFormat="1" ht="18" customHeight="1" x14ac:dyDescent="0.25">
      <c r="A100" s="313" t="s">
        <v>472</v>
      </c>
      <c r="B100" s="314"/>
      <c r="C100" s="314"/>
      <c r="D100" s="315"/>
      <c r="E100" s="310"/>
      <c r="F100" s="316"/>
      <c r="G100" s="316"/>
      <c r="H100" s="316"/>
      <c r="I100" s="306"/>
    </row>
    <row r="101" spans="1:9" s="15" customFormat="1" ht="18" customHeight="1" x14ac:dyDescent="0.25">
      <c r="A101" s="51"/>
      <c r="B101" s="4"/>
      <c r="C101" s="4"/>
      <c r="D101" s="316"/>
      <c r="E101" s="310"/>
      <c r="F101" s="316"/>
      <c r="G101" s="316"/>
      <c r="H101" s="316"/>
      <c r="I101" s="306"/>
    </row>
    <row r="102" spans="1:9" s="15" customFormat="1" ht="18" customHeight="1" x14ac:dyDescent="0.25">
      <c r="A102" s="354" t="s">
        <v>500</v>
      </c>
      <c r="B102" s="399"/>
      <c r="C102" s="400"/>
      <c r="D102" s="401"/>
      <c r="E102" s="310"/>
      <c r="F102" s="316"/>
      <c r="G102" s="316"/>
      <c r="H102" s="316"/>
      <c r="I102" s="306"/>
    </row>
    <row r="103" spans="1:9" s="15" customFormat="1" ht="18" customHeight="1" x14ac:dyDescent="0.25">
      <c r="A103" s="355" t="s">
        <v>501</v>
      </c>
      <c r="B103" s="402"/>
      <c r="C103" s="403"/>
      <c r="D103" s="404"/>
      <c r="E103" s="306"/>
      <c r="F103" s="306"/>
      <c r="G103" s="306"/>
      <c r="H103" s="306"/>
      <c r="I103" s="306"/>
    </row>
    <row r="104" spans="1:9" s="15" customFormat="1" ht="18" customHeight="1" x14ac:dyDescent="0.25">
      <c r="A104" s="293"/>
      <c r="B104" s="3"/>
      <c r="C104" s="3"/>
      <c r="D104" s="317"/>
      <c r="E104" s="306"/>
      <c r="F104" s="306"/>
      <c r="G104" s="306"/>
      <c r="H104" s="306"/>
      <c r="I104" s="306"/>
    </row>
    <row r="105" spans="1:9" s="15" customFormat="1" ht="18" customHeight="1" x14ac:dyDescent="0.25">
      <c r="A105" s="45" t="s">
        <v>497</v>
      </c>
      <c r="B105" s="3"/>
      <c r="C105" s="3"/>
      <c r="D105" s="317"/>
      <c r="E105" s="306"/>
      <c r="F105" s="306"/>
      <c r="G105" s="306"/>
      <c r="H105" s="306"/>
      <c r="I105" s="306"/>
    </row>
    <row r="106" spans="1:9" s="15" customFormat="1" ht="18" customHeight="1" x14ac:dyDescent="0.25">
      <c r="A106" s="45" t="s">
        <v>498</v>
      </c>
      <c r="B106" s="3"/>
      <c r="C106" s="3"/>
      <c r="D106" s="201"/>
    </row>
    <row r="107" spans="1:9" s="15" customFormat="1" ht="18" customHeight="1" x14ac:dyDescent="0.25">
      <c r="A107" s="353" t="s">
        <v>499</v>
      </c>
      <c r="B107" s="202"/>
      <c r="C107" s="202"/>
      <c r="D107" s="201"/>
    </row>
    <row r="108" spans="1:9" s="15" customFormat="1" ht="18" customHeight="1" x14ac:dyDescent="0.25">
      <c r="A108" s="201"/>
      <c r="B108" s="202"/>
      <c r="C108" s="202"/>
      <c r="D108" s="201"/>
    </row>
    <row r="109" spans="1:9" s="15" customFormat="1" ht="18" customHeight="1" x14ac:dyDescent="0.25">
      <c r="A109" s="201"/>
      <c r="B109" s="202"/>
      <c r="C109" s="202"/>
      <c r="D109" s="201"/>
    </row>
    <row r="110" spans="1:9" s="15" customFormat="1" ht="18" customHeight="1" x14ac:dyDescent="0.25">
      <c r="A110" s="201"/>
      <c r="B110" s="201"/>
      <c r="C110" s="202"/>
      <c r="D110" s="201"/>
    </row>
    <row r="111" spans="1:9" s="15" customFormat="1" ht="18" customHeight="1" x14ac:dyDescent="0.25">
      <c r="A111" s="201"/>
      <c r="B111" s="201"/>
      <c r="C111" s="201"/>
      <c r="D111" s="201"/>
    </row>
    <row r="112" spans="1:9" s="15" customFormat="1" ht="18" customHeight="1" x14ac:dyDescent="0.25">
      <c r="A112" s="201"/>
      <c r="B112" s="201"/>
      <c r="C112" s="201"/>
      <c r="D112" s="201"/>
    </row>
    <row r="113" spans="1:4" s="15" customFormat="1" ht="18" customHeight="1" x14ac:dyDescent="0.25">
      <c r="A113" s="201"/>
      <c r="B113" s="201"/>
      <c r="C113" s="201"/>
      <c r="D113" s="201"/>
    </row>
    <row r="114" spans="1:4" s="15" customFormat="1" ht="18" customHeight="1" x14ac:dyDescent="0.25">
      <c r="A114" s="201"/>
      <c r="B114" s="201"/>
      <c r="C114" s="201"/>
      <c r="D114" s="201"/>
    </row>
    <row r="115" spans="1:4" s="15" customFormat="1" ht="18" customHeight="1" x14ac:dyDescent="0.25">
      <c r="A115" s="201"/>
      <c r="B115" s="201"/>
      <c r="C115" s="201"/>
      <c r="D115" s="201"/>
    </row>
  </sheetData>
  <mergeCells count="5">
    <mergeCell ref="B63:C63"/>
    <mergeCell ref="B74:C74"/>
    <mergeCell ref="B75:C75"/>
    <mergeCell ref="B102:D102"/>
    <mergeCell ref="B103:D103"/>
  </mergeCells>
  <hyperlinks>
    <hyperlink ref="C1" location="Forside!A1" display="Forside" xr:uid="{00000000-0004-0000-0800-000000000000}"/>
  </hyperlinks>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Forside</vt:lpstr>
      <vt:lpstr>F1</vt:lpstr>
      <vt:lpstr>F2</vt:lpstr>
      <vt:lpstr>F3</vt:lpstr>
      <vt:lpstr>F4</vt:lpstr>
      <vt:lpstr>F5</vt:lpstr>
      <vt:lpstr>F6</vt:lpstr>
      <vt:lpstr>F7</vt:lpstr>
      <vt:lpstr>F8</vt:lpstr>
      <vt:lpstr>F9</vt:lpstr>
      <vt:lpstr>F10</vt:lpstr>
      <vt:lpstr>F11</vt:lpstr>
      <vt:lpstr>F12</vt:lpstr>
      <vt:lpstr>F13</vt:lpstr>
      <vt:lpstr>F14</vt:lpstr>
      <vt:lpstr>F15</vt:lpstr>
      <vt:lpstr>F16</vt:lpstr>
      <vt:lpstr>F17</vt:lpstr>
      <vt:lpstr>F18</vt:lpstr>
      <vt:lpstr>F19</vt:lpstr>
      <vt:lpstr>F20</vt:lpstr>
      <vt:lpstr>F21</vt:lpstr>
      <vt:lpstr>F22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Jesper Storm</dc:creator>
  <cp:lastModifiedBy>Jeppe Vanderhaegen</cp:lastModifiedBy>
  <dcterms:created xsi:type="dcterms:W3CDTF">2016-04-06T09:54:11Z</dcterms:created>
  <dcterms:modified xsi:type="dcterms:W3CDTF">2021-03-29T07:09:54Z</dcterms:modified>
</cp:coreProperties>
</file>