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2. Sem /EØ/Opgaver/"/>
    </mc:Choice>
  </mc:AlternateContent>
  <xr:revisionPtr revIDLastSave="0" documentId="13_ncr:1_{E846EE37-6E90-6A4A-8C50-7A76E65F6BB0}" xr6:coauthVersionLast="46" xr6:coauthVersionMax="46" xr10:uidLastSave="{00000000-0000-0000-0000-000000000000}"/>
  <bookViews>
    <workbookView xWindow="0" yWindow="0" windowWidth="25600" windowHeight="16000" xr2:uid="{7EC32562-2D42-DB46-940B-A1834BE0522F}"/>
  </bookViews>
  <sheets>
    <sheet name="Sheet1" sheetId="1" r:id="rId1"/>
  </sheets>
  <definedNames>
    <definedName name="_xlchart.v1.0" hidden="1">Sheet1!$J$4:$J$24</definedName>
    <definedName name="_xlchart.v1.1" hidden="1">Sheet1!$H$4:$H$24</definedName>
    <definedName name="_xlchart.v1.2" hidden="1">Sheet1!$J$4:$J$24</definedName>
    <definedName name="_xlchart.v1.3" hidden="1">Sheet1!$J$4:$J$24</definedName>
    <definedName name="_xlchart.v1.4" hidden="1">Sheet1!$J$4:$J$24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H4" i="1"/>
  <c r="I32" i="1"/>
  <c r="I28" i="1"/>
  <c r="J28" i="1"/>
  <c r="E5" i="1" s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1" i="1"/>
  <c r="E4" i="1"/>
  <c r="H28" i="1"/>
  <c r="K28" i="1"/>
  <c r="G28" i="1"/>
  <c r="K17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J4" i="1"/>
  <c r="J6" i="1"/>
  <c r="I6" i="1"/>
  <c r="J5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G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I38" i="1" l="1"/>
  <c r="J38" i="1" s="1"/>
  <c r="I41" i="1"/>
  <c r="J41" i="1" s="1"/>
  <c r="I44" i="1"/>
  <c r="J44" i="1" s="1"/>
  <c r="I47" i="1"/>
  <c r="J47" i="1" s="1"/>
  <c r="I50" i="1"/>
  <c r="J50" i="1" s="1"/>
  <c r="I34" i="1"/>
  <c r="J34" i="1" s="1"/>
  <c r="I43" i="1"/>
  <c r="J43" i="1" s="1"/>
  <c r="I51" i="1"/>
  <c r="J51" i="1" s="1"/>
  <c r="I31" i="1"/>
  <c r="J31" i="1" s="1"/>
  <c r="I39" i="1"/>
  <c r="J39" i="1" s="1"/>
  <c r="J32" i="1"/>
  <c r="I35" i="1"/>
  <c r="J35" i="1" s="1"/>
  <c r="I37" i="1"/>
  <c r="J37" i="1" s="1"/>
  <c r="I46" i="1"/>
  <c r="J46" i="1" s="1"/>
  <c r="I49" i="1"/>
  <c r="J49" i="1" s="1"/>
  <c r="I40" i="1"/>
  <c r="J40" i="1" s="1"/>
  <c r="I45" i="1"/>
  <c r="J45" i="1" s="1"/>
  <c r="I33" i="1"/>
  <c r="J33" i="1" s="1"/>
  <c r="I36" i="1"/>
  <c r="J36" i="1" s="1"/>
  <c r="I42" i="1"/>
  <c r="J42" i="1" s="1"/>
  <c r="I48" i="1"/>
  <c r="J48" i="1" s="1"/>
</calcChain>
</file>

<file path=xl/sharedStrings.xml><?xml version="1.0" encoding="utf-8"?>
<sst xmlns="http://schemas.openxmlformats.org/spreadsheetml/2006/main" count="26" uniqueCount="20">
  <si>
    <t>Værdipapir</t>
  </si>
  <si>
    <t>A</t>
  </si>
  <si>
    <t>B</t>
  </si>
  <si>
    <t>E(P)</t>
  </si>
  <si>
    <t>Standardafvigelse</t>
  </si>
  <si>
    <t xml:space="preserve">Korrelationskoefficient </t>
  </si>
  <si>
    <t xml:space="preserve">Vægt A </t>
  </si>
  <si>
    <t>Forventet afkast</t>
  </si>
  <si>
    <t>Vægt B</t>
  </si>
  <si>
    <t>Standardafvigelse(P)</t>
  </si>
  <si>
    <t>Varians(P)</t>
  </si>
  <si>
    <t>A/B forhold</t>
  </si>
  <si>
    <t>C</t>
  </si>
  <si>
    <t>Portefølje T</t>
  </si>
  <si>
    <t>T</t>
  </si>
  <si>
    <t>Vægt T</t>
  </si>
  <si>
    <t>Vægt C</t>
  </si>
  <si>
    <t>E(CT)</t>
  </si>
  <si>
    <t>Varians(CT)</t>
  </si>
  <si>
    <t>Standardafvigelse(CT)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</si>
</sst>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5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 applyBorder="1"/>
    <xf numFmtId="164" fontId="0" fillId="2" borderId="0" xfId="0" applyNumberFormat="1" applyFill="1" applyBorder="1"/>
    <xf numFmtId="0" fontId="0" fillId="0" borderId="0" xfId="0" applyFill="1" applyBorder="1"/>
    <xf numFmtId="165" fontId="0" fillId="0" borderId="0" xfId="0" applyNumberFormat="1" applyFill="1" applyBorder="1"/>
    <xf numFmtId="164" fontId="0" fillId="0" borderId="0" xfId="0" applyNumberFormat="1" applyFill="1" applyBorder="1"/>
    <xf numFmtId="165" fontId="0" fillId="0" borderId="5" xfId="0" applyNumberFormat="1" applyFill="1" applyBorder="1"/>
    <xf numFmtId="165" fontId="0" fillId="0" borderId="7" xfId="0" applyNumberFormat="1" applyFill="1" applyBorder="1"/>
    <xf numFmtId="164" fontId="0" fillId="0" borderId="7" xfId="0" applyNumberFormat="1" applyFill="1" applyBorder="1"/>
    <xf numFmtId="165" fontId="0" fillId="0" borderId="8" xfId="0" applyNumberFormat="1" applyFill="1" applyBorder="1"/>
    <xf numFmtId="0" fontId="1" fillId="0" borderId="4" xfId="0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164" fontId="1" fillId="0" borderId="0" xfId="0" applyNumberFormat="1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165" fontId="1" fillId="0" borderId="7" xfId="0" applyNumberFormat="1" applyFont="1" applyFill="1" applyBorder="1"/>
    <xf numFmtId="164" fontId="1" fillId="0" borderId="7" xfId="0" applyNumberFormat="1" applyFont="1" applyFill="1" applyBorder="1"/>
    <xf numFmtId="0" fontId="0" fillId="0" borderId="3" xfId="0" applyFill="1" applyBorder="1"/>
    <xf numFmtId="0" fontId="0" fillId="2" borderId="5" xfId="0" applyFill="1" applyBorder="1"/>
    <xf numFmtId="164" fontId="0" fillId="2" borderId="5" xfId="0" applyNumberFormat="1" applyFill="1" applyBorder="1"/>
    <xf numFmtId="164" fontId="1" fillId="0" borderId="5" xfId="0" applyNumberFormat="1" applyFont="1" applyBorder="1"/>
    <xf numFmtId="164" fontId="1" fillId="0" borderId="8" xfId="0" applyNumberFormat="1" applyFont="1" applyBorder="1"/>
    <xf numFmtId="0" fontId="0" fillId="0" borderId="0" xfId="0" applyFont="1" applyBorder="1"/>
    <xf numFmtId="0" fontId="0" fillId="0" borderId="2" xfId="0" applyFill="1" applyBorder="1"/>
    <xf numFmtId="164" fontId="0" fillId="0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</a:t>
            </a:r>
            <a:r>
              <a:rPr lang="en-GB" baseline="0"/>
              <a:t>AFVIGELSE OG FORVENTET AFKAST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1.2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Sheet1!$J$4:$J$24</c:f>
              <c:numCache>
                <c:formatCode>0.000</c:formatCode>
                <c:ptCount val="21"/>
                <c:pt idx="0">
                  <c:v>0.2</c:v>
                </c:pt>
                <c:pt idx="1">
                  <c:v>0.19164094030243123</c:v>
                </c:pt>
                <c:pt idx="2">
                  <c:v>0.18358921536953091</c:v>
                </c:pt>
                <c:pt idx="3">
                  <c:v>0.17588703761221292</c:v>
                </c:pt>
                <c:pt idx="4">
                  <c:v>0.16858232410309215</c:v>
                </c:pt>
                <c:pt idx="5">
                  <c:v>0.1617289398963587</c:v>
                </c:pt>
                <c:pt idx="6">
                  <c:v>0.15538661461013945</c:v>
                </c:pt>
                <c:pt idx="7">
                  <c:v>0.14962035289358197</c:v>
                </c:pt>
                <c:pt idx="8">
                  <c:v>0.14449913494550756</c:v>
                </c:pt>
                <c:pt idx="9">
                  <c:v>0.14009371863149328</c:v>
                </c:pt>
                <c:pt idx="10">
                  <c:v>0.13647344063956179</c:v>
                </c:pt>
                <c:pt idx="11">
                  <c:v>0.13370209422443616</c:v>
                </c:pt>
                <c:pt idx="12">
                  <c:v>0.13183322798141595</c:v>
                </c:pt>
                <c:pt idx="13">
                  <c:v>0.13090550026641357</c:v>
                </c:pt>
                <c:pt idx="14">
                  <c:v>0.13093891705677119</c:v>
                </c:pt>
                <c:pt idx="15">
                  <c:v>0.13193274801958765</c:v>
                </c:pt>
                <c:pt idx="16">
                  <c:v>0.13386560424545213</c:v>
                </c:pt>
                <c:pt idx="17">
                  <c:v>0.13669765908749137</c:v>
                </c:pt>
                <c:pt idx="18">
                  <c:v>0.14037449910863448</c:v>
                </c:pt>
                <c:pt idx="19">
                  <c:v>0.14483179899455792</c:v>
                </c:pt>
                <c:pt idx="20">
                  <c:v>0.15</c:v>
                </c:pt>
              </c:numCache>
            </c:numRef>
          </c:xVal>
          <c:yVal>
            <c:numRef>
              <c:f>Sheet1!$H$4:$H$24</c:f>
              <c:numCache>
                <c:formatCode>0.000</c:formatCode>
                <c:ptCount val="21"/>
                <c:pt idx="0">
                  <c:v>7.0000000000000007E-2</c:v>
                </c:pt>
                <c:pt idx="1">
                  <c:v>6.9000000000000006E-2</c:v>
                </c:pt>
                <c:pt idx="2">
                  <c:v>6.8000000000000019E-2</c:v>
                </c:pt>
                <c:pt idx="3">
                  <c:v>6.7000000000000004E-2</c:v>
                </c:pt>
                <c:pt idx="4">
                  <c:v>6.6000000000000003E-2</c:v>
                </c:pt>
                <c:pt idx="5">
                  <c:v>6.5000000000000002E-2</c:v>
                </c:pt>
                <c:pt idx="6">
                  <c:v>6.4000000000000001E-2</c:v>
                </c:pt>
                <c:pt idx="7">
                  <c:v>6.3E-2</c:v>
                </c:pt>
                <c:pt idx="8">
                  <c:v>6.2000000000000006E-2</c:v>
                </c:pt>
                <c:pt idx="9">
                  <c:v>6.1000000000000006E-2</c:v>
                </c:pt>
                <c:pt idx="10">
                  <c:v>6.0000000000000005E-2</c:v>
                </c:pt>
                <c:pt idx="11">
                  <c:v>5.9000000000000011E-2</c:v>
                </c:pt>
                <c:pt idx="12">
                  <c:v>5.7999999999999982E-2</c:v>
                </c:pt>
                <c:pt idx="13">
                  <c:v>5.6999999999999981E-2</c:v>
                </c:pt>
                <c:pt idx="14">
                  <c:v>5.599999999999998E-2</c:v>
                </c:pt>
                <c:pt idx="15">
                  <c:v>5.4999999999999986E-2</c:v>
                </c:pt>
                <c:pt idx="16">
                  <c:v>5.3999999999999979E-2</c:v>
                </c:pt>
                <c:pt idx="17">
                  <c:v>5.2999999999999985E-2</c:v>
                </c:pt>
                <c:pt idx="18">
                  <c:v>5.1999999999999984E-2</c:v>
                </c:pt>
                <c:pt idx="19">
                  <c:v>5.0999999999999976E-2</c:v>
                </c:pt>
                <c:pt idx="2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2-5349-94C2-F26F0F9C1F23}"/>
            </c:ext>
          </c:extLst>
        </c:ser>
        <c:ser>
          <c:idx val="1"/>
          <c:order val="1"/>
          <c:tx>
            <c:v>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9"/>
              <c:layout>
                <c:manualLayout>
                  <c:x val="-7.0678127984718245E-2"/>
                  <c:y val="-5.12163892445582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72-5349-94C2-F26F0F9C1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.000000000000001E-2"/>
            <c:dispRSqr val="0"/>
            <c:dispEq val="0"/>
          </c:trendline>
          <c:xVal>
            <c:numRef>
              <c:f>Sheet1!$J$31:$J$51</c:f>
              <c:numCache>
                <c:formatCode>0.000</c:formatCode>
                <c:ptCount val="21"/>
                <c:pt idx="0">
                  <c:v>0</c:v>
                </c:pt>
                <c:pt idx="1">
                  <c:v>8.0208790041989865E-3</c:v>
                </c:pt>
                <c:pt idx="2">
                  <c:v>1.6041758008397952E-2</c:v>
                </c:pt>
                <c:pt idx="3">
                  <c:v>2.4062637012596939E-2</c:v>
                </c:pt>
                <c:pt idx="4">
                  <c:v>3.2083516016795904E-2</c:v>
                </c:pt>
                <c:pt idx="5">
                  <c:v>4.0104395020994894E-2</c:v>
                </c:pt>
                <c:pt idx="6">
                  <c:v>4.8125274025193877E-2</c:v>
                </c:pt>
                <c:pt idx="7">
                  <c:v>5.6146153029392847E-2</c:v>
                </c:pt>
                <c:pt idx="8">
                  <c:v>6.4167032033591836E-2</c:v>
                </c:pt>
                <c:pt idx="9">
                  <c:v>7.2187911037790806E-2</c:v>
                </c:pt>
                <c:pt idx="10">
                  <c:v>8.0208790041989789E-2</c:v>
                </c:pt>
                <c:pt idx="11">
                  <c:v>8.8229669046188772E-2</c:v>
                </c:pt>
                <c:pt idx="12">
                  <c:v>9.6250548050387894E-2</c:v>
                </c:pt>
                <c:pt idx="13">
                  <c:v>0.10427142705458689</c:v>
                </c:pt>
                <c:pt idx="14">
                  <c:v>0.11229230605878587</c:v>
                </c:pt>
                <c:pt idx="15">
                  <c:v>0.12031318506298484</c:v>
                </c:pt>
                <c:pt idx="16">
                  <c:v>0.12833406406718381</c:v>
                </c:pt>
                <c:pt idx="17">
                  <c:v>0.13635494307138279</c:v>
                </c:pt>
                <c:pt idx="18">
                  <c:v>0.14437582207558178</c:v>
                </c:pt>
                <c:pt idx="19">
                  <c:v>0.15239670107978076</c:v>
                </c:pt>
                <c:pt idx="20">
                  <c:v>0.16041758008397958</c:v>
                </c:pt>
              </c:numCache>
            </c:numRef>
          </c:xVal>
          <c:yVal>
            <c:numRef>
              <c:f>Sheet1!$H$31:$H$51</c:f>
              <c:numCache>
                <c:formatCode>0.000</c:formatCode>
                <c:ptCount val="21"/>
                <c:pt idx="0">
                  <c:v>0.04</c:v>
                </c:pt>
                <c:pt idx="1">
                  <c:v>4.1239999999999999E-2</c:v>
                </c:pt>
                <c:pt idx="2">
                  <c:v>4.2480000000000004E-2</c:v>
                </c:pt>
                <c:pt idx="3">
                  <c:v>4.3720000000000009E-2</c:v>
                </c:pt>
                <c:pt idx="4">
                  <c:v>4.496E-2</c:v>
                </c:pt>
                <c:pt idx="5">
                  <c:v>4.6200000000000005E-2</c:v>
                </c:pt>
                <c:pt idx="6">
                  <c:v>4.7440000000000003E-2</c:v>
                </c:pt>
                <c:pt idx="7">
                  <c:v>4.8680000000000001E-2</c:v>
                </c:pt>
                <c:pt idx="8">
                  <c:v>4.9920000000000006E-2</c:v>
                </c:pt>
                <c:pt idx="9">
                  <c:v>5.1160000000000004E-2</c:v>
                </c:pt>
                <c:pt idx="10">
                  <c:v>5.2400000000000002E-2</c:v>
                </c:pt>
                <c:pt idx="11">
                  <c:v>5.3640000000000014E-2</c:v>
                </c:pt>
                <c:pt idx="12">
                  <c:v>5.4880000000000026E-2</c:v>
                </c:pt>
                <c:pt idx="13">
                  <c:v>5.6120000000000031E-2</c:v>
                </c:pt>
                <c:pt idx="14">
                  <c:v>5.7360000000000036E-2</c:v>
                </c:pt>
                <c:pt idx="15">
                  <c:v>5.8600000000000034E-2</c:v>
                </c:pt>
                <c:pt idx="16">
                  <c:v>5.9840000000000025E-2</c:v>
                </c:pt>
                <c:pt idx="17">
                  <c:v>6.1080000000000037E-2</c:v>
                </c:pt>
                <c:pt idx="18">
                  <c:v>6.2320000000000035E-2</c:v>
                </c:pt>
                <c:pt idx="19">
                  <c:v>6.3560000000000033E-2</c:v>
                </c:pt>
                <c:pt idx="20">
                  <c:v>6.480000000000001E-2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72-5349-94C2-F26F0F9C1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945232"/>
        <c:axId val="1332139152"/>
      </c:scatterChart>
      <c:valAx>
        <c:axId val="908945232"/>
        <c:scaling>
          <c:orientation val="minMax"/>
          <c:min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Standardafvigelse(P)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39152"/>
        <c:crosses val="autoZero"/>
        <c:crossBetween val="midCat"/>
      </c:valAx>
      <c:valAx>
        <c:axId val="1332139152"/>
        <c:scaling>
          <c:orientation val="minMax"/>
          <c:min val="4.5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FORVENTET AFKAST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768350</xdr:colOff>
      <xdr:row>4</xdr:row>
      <xdr:rowOff>19050</xdr:rowOff>
    </xdr:from>
    <xdr:to>
      <xdr:col>23</xdr:col>
      <xdr:colOff>812800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1C9F3-DB29-F04B-8867-99C0EA53F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1687-FA39-EE48-9177-8E6609DBCF3C}">
  <dimension ref="A2:K51"/>
  <sheetViews>
    <sheetView tabSelected="1" workbookViewId="0">
      <selection activeCell="I5" sqref="I5"/>
    </sheetView>
  </sheetViews>
  <sheetFormatPr baseColWidth="10" defaultRowHeight="16" x14ac:dyDescent="0.2"/>
  <cols>
    <col min="1" max="1" width="20.83203125" customWidth="1"/>
    <col min="2" max="2" width="17.1640625" customWidth="1"/>
    <col min="10" max="10" width="18.83203125" customWidth="1"/>
  </cols>
  <sheetData>
    <row r="2" spans="1:11" ht="17" thickBot="1" x14ac:dyDescent="0.25"/>
    <row r="3" spans="1:11" x14ac:dyDescent="0.2">
      <c r="A3" s="6" t="s">
        <v>0</v>
      </c>
      <c r="B3" s="6" t="s">
        <v>1</v>
      </c>
      <c r="C3" s="6" t="s">
        <v>2</v>
      </c>
      <c r="D3" s="13" t="s">
        <v>12</v>
      </c>
      <c r="E3" s="13" t="s">
        <v>14</v>
      </c>
      <c r="F3" s="3" t="s">
        <v>6</v>
      </c>
      <c r="G3" s="4" t="s">
        <v>8</v>
      </c>
      <c r="H3" s="4" t="s">
        <v>3</v>
      </c>
      <c r="I3" s="4" t="s">
        <v>10</v>
      </c>
      <c r="J3" s="4" t="s">
        <v>9</v>
      </c>
      <c r="K3" s="28" t="s">
        <v>11</v>
      </c>
    </row>
    <row r="4" spans="1:11" x14ac:dyDescent="0.2">
      <c r="A4" s="33" t="s">
        <v>7</v>
      </c>
      <c r="B4" s="6">
        <v>7.0000000000000007E-2</v>
      </c>
      <c r="C4" s="6">
        <v>0.05</v>
      </c>
      <c r="D4">
        <v>0.04</v>
      </c>
      <c r="E4" s="1">
        <f>H28</f>
        <v>6.480000000000001E-2</v>
      </c>
      <c r="F4" s="9">
        <v>1</v>
      </c>
      <c r="G4" s="10">
        <f>1-F4</f>
        <v>0</v>
      </c>
      <c r="H4" s="11">
        <f>F4*$B$4+G4*$C$4</f>
        <v>7.0000000000000007E-2</v>
      </c>
      <c r="I4" s="12">
        <f>F4^2*$B$5^2+G4^2*$C$5^2+2*F4*G4*$B$6*$B$5*$C$5</f>
        <v>4.0000000000000008E-2</v>
      </c>
      <c r="J4" s="11">
        <f>SQRT(I4)</f>
        <v>0.2</v>
      </c>
      <c r="K4" s="29"/>
    </row>
    <row r="5" spans="1:11" x14ac:dyDescent="0.2">
      <c r="A5" s="6" t="s">
        <v>4</v>
      </c>
      <c r="B5" s="6">
        <v>0.2</v>
      </c>
      <c r="C5" s="6">
        <v>0.15</v>
      </c>
      <c r="D5">
        <v>0</v>
      </c>
      <c r="E5" s="2">
        <f>J28</f>
        <v>0.16041758008397958</v>
      </c>
      <c r="F5" s="9">
        <v>0.95</v>
      </c>
      <c r="G5" s="10">
        <f t="shared" ref="G5:G24" si="0">1-F5</f>
        <v>5.0000000000000044E-2</v>
      </c>
      <c r="H5" s="11">
        <f>F5*$B$4+G5*$C$4</f>
        <v>6.9000000000000006E-2</v>
      </c>
      <c r="I5" s="12">
        <f>F5^2*$B$5^2+G5^2*$C$5^2+2*F5*G5*$B$6*$B$5*$C$5</f>
        <v>3.6726250000000009E-2</v>
      </c>
      <c r="J5" s="11">
        <f t="shared" ref="J5:J24" si="1">SQRT(I5)</f>
        <v>0.19164094030243123</v>
      </c>
      <c r="K5" s="30">
        <f>F5/G5</f>
        <v>18.999999999999982</v>
      </c>
    </row>
    <row r="6" spans="1:11" x14ac:dyDescent="0.2">
      <c r="A6" s="6" t="s">
        <v>5</v>
      </c>
      <c r="B6" s="6">
        <v>0.2</v>
      </c>
      <c r="C6" s="6"/>
      <c r="F6" s="9">
        <v>0.9</v>
      </c>
      <c r="G6" s="10">
        <f t="shared" si="0"/>
        <v>9.9999999999999978E-2</v>
      </c>
      <c r="H6" s="11">
        <f>F6*$B$4+G6*$C$4</f>
        <v>6.8000000000000019E-2</v>
      </c>
      <c r="I6" s="12">
        <f>F6^2*$B$5^2+G6^2*$C$5^2+2*F6*G6*$B$6*$B$5*$C$5</f>
        <v>3.3705000000000006E-2</v>
      </c>
      <c r="J6" s="11">
        <f>SQRT(I6)</f>
        <v>0.18358921536953091</v>
      </c>
      <c r="K6" s="30">
        <f>F6/G6</f>
        <v>9.0000000000000018</v>
      </c>
    </row>
    <row r="7" spans="1:11" x14ac:dyDescent="0.2">
      <c r="F7" s="9">
        <v>0.85</v>
      </c>
      <c r="G7" s="10">
        <f t="shared" si="0"/>
        <v>0.15000000000000002</v>
      </c>
      <c r="H7" s="11">
        <f>F7*$B$4+G7*$C$4</f>
        <v>6.7000000000000004E-2</v>
      </c>
      <c r="I7" s="12">
        <f>F7^2*$B$5^2+G7^2*$C$5^2+2*F7*G7*$B$6*$B$5*$C$5</f>
        <v>3.0936250000000002E-2</v>
      </c>
      <c r="J7" s="11">
        <f t="shared" si="1"/>
        <v>0.17588703761221292</v>
      </c>
      <c r="K7" s="30">
        <f>F7/G7</f>
        <v>5.6666666666666661</v>
      </c>
    </row>
    <row r="8" spans="1:11" x14ac:dyDescent="0.2">
      <c r="F8" s="9">
        <v>0.8</v>
      </c>
      <c r="G8" s="10">
        <f t="shared" si="0"/>
        <v>0.19999999999999996</v>
      </c>
      <c r="H8" s="11">
        <f>F8*$B$4+G8*$C$4</f>
        <v>6.6000000000000003E-2</v>
      </c>
      <c r="I8" s="12">
        <f>F8^2*$B$5^2+G8^2*$C$5^2+2*F8*G8*$B$6*$B$5*$C$5</f>
        <v>2.8420000000000008E-2</v>
      </c>
      <c r="J8" s="11">
        <f t="shared" si="1"/>
        <v>0.16858232410309215</v>
      </c>
      <c r="K8" s="30">
        <f>F8/G8</f>
        <v>4.0000000000000009</v>
      </c>
    </row>
    <row r="9" spans="1:11" x14ac:dyDescent="0.2">
      <c r="F9" s="9">
        <v>0.75</v>
      </c>
      <c r="G9" s="10">
        <f t="shared" si="0"/>
        <v>0.25</v>
      </c>
      <c r="H9" s="11">
        <f>F9*$B$4+G9*$C$4</f>
        <v>6.5000000000000002E-2</v>
      </c>
      <c r="I9" s="12">
        <f>F9^2*$B$5^2+G9^2*$C$5^2+2*F9*G9*$B$6*$B$5*$C$5</f>
        <v>2.6156250000000006E-2</v>
      </c>
      <c r="J9" s="11">
        <f t="shared" si="1"/>
        <v>0.1617289398963587</v>
      </c>
      <c r="K9" s="30">
        <f>F9/G9</f>
        <v>3</v>
      </c>
    </row>
    <row r="10" spans="1:11" x14ac:dyDescent="0.2">
      <c r="F10" s="9">
        <v>0.7</v>
      </c>
      <c r="G10" s="10">
        <f t="shared" si="0"/>
        <v>0.30000000000000004</v>
      </c>
      <c r="H10" s="11">
        <f>F10*$B$4+G10*$C$4</f>
        <v>6.4000000000000001E-2</v>
      </c>
      <c r="I10" s="12">
        <f>F10^2*$B$5^2+G10^2*$C$5^2+2*F10*G10*$B$6*$B$5*$C$5</f>
        <v>2.4145000000000003E-2</v>
      </c>
      <c r="J10" s="11">
        <f t="shared" si="1"/>
        <v>0.15538661461013945</v>
      </c>
      <c r="K10" s="30">
        <f>F10/G10</f>
        <v>2.333333333333333</v>
      </c>
    </row>
    <row r="11" spans="1:11" x14ac:dyDescent="0.2">
      <c r="F11" s="9">
        <v>0.65</v>
      </c>
      <c r="G11" s="10">
        <f t="shared" si="0"/>
        <v>0.35</v>
      </c>
      <c r="H11" s="11">
        <f>F11*$B$4+G11*$C$4</f>
        <v>6.3E-2</v>
      </c>
      <c r="I11" s="12">
        <f>F11^2*$B$5^2+G11^2*$C$5^2+2*F11*G11*$B$6*$B$5*$C$5</f>
        <v>2.2386250000000003E-2</v>
      </c>
      <c r="J11" s="11">
        <f t="shared" si="1"/>
        <v>0.14962035289358197</v>
      </c>
      <c r="K11" s="30">
        <f>F11/G11</f>
        <v>1.8571428571428574</v>
      </c>
    </row>
    <row r="12" spans="1:11" x14ac:dyDescent="0.2">
      <c r="F12" s="9">
        <v>0.6</v>
      </c>
      <c r="G12" s="10">
        <f t="shared" si="0"/>
        <v>0.4</v>
      </c>
      <c r="H12" s="11">
        <f>F12*$B$4+G12*$C$4</f>
        <v>6.2000000000000006E-2</v>
      </c>
      <c r="I12" s="12">
        <f>F12^2*$B$5^2+G12^2*$C$5^2+2*F12*G12*$B$6*$B$5*$C$5</f>
        <v>2.0880000000000003E-2</v>
      </c>
      <c r="J12" s="11">
        <f t="shared" si="1"/>
        <v>0.14449913494550756</v>
      </c>
      <c r="K12" s="30">
        <f>F12/G12</f>
        <v>1.4999999999999998</v>
      </c>
    </row>
    <row r="13" spans="1:11" x14ac:dyDescent="0.2">
      <c r="F13" s="9">
        <v>0.55000000000000004</v>
      </c>
      <c r="G13" s="10">
        <f t="shared" si="0"/>
        <v>0.44999999999999996</v>
      </c>
      <c r="H13" s="11">
        <f>F13*$B$4+G13*$C$4</f>
        <v>6.1000000000000006E-2</v>
      </c>
      <c r="I13" s="12">
        <f>F13^2*$B$5^2+G13^2*$C$5^2+2*F13*G13*$B$6*$B$5*$C$5</f>
        <v>1.9626250000000005E-2</v>
      </c>
      <c r="J13" s="11">
        <f t="shared" si="1"/>
        <v>0.14009371863149328</v>
      </c>
      <c r="K13" s="30">
        <f>F13/G13</f>
        <v>1.2222222222222225</v>
      </c>
    </row>
    <row r="14" spans="1:11" x14ac:dyDescent="0.2">
      <c r="F14" s="9">
        <v>0.5</v>
      </c>
      <c r="G14" s="10">
        <f t="shared" si="0"/>
        <v>0.5</v>
      </c>
      <c r="H14" s="11">
        <f>F14*$B$4+G14*$C$4</f>
        <v>6.0000000000000005E-2</v>
      </c>
      <c r="I14" s="12">
        <f>F14^2*$B$5^2+G14^2*$C$5^2+2*F14*G14*$B$6*$B$5*$C$5</f>
        <v>1.8624999999999999E-2</v>
      </c>
      <c r="J14" s="11">
        <f t="shared" si="1"/>
        <v>0.13647344063956179</v>
      </c>
      <c r="K14" s="30">
        <f>F14/G14</f>
        <v>1</v>
      </c>
    </row>
    <row r="15" spans="1:11" x14ac:dyDescent="0.2">
      <c r="F15" s="9">
        <v>0.45</v>
      </c>
      <c r="G15" s="10">
        <f t="shared" si="0"/>
        <v>0.55000000000000004</v>
      </c>
      <c r="H15" s="11">
        <f>F15*$B$4+G15*$C$4</f>
        <v>5.9000000000000011E-2</v>
      </c>
      <c r="I15" s="12">
        <f>F15^2*$B$5^2+G15^2*$C$5^2+2*F15*G15*$B$6*$B$5*$C$5</f>
        <v>1.7876250000000003E-2</v>
      </c>
      <c r="J15" s="11">
        <f t="shared" si="1"/>
        <v>0.13370209422443616</v>
      </c>
      <c r="K15" s="30">
        <f>F15/G15</f>
        <v>0.81818181818181812</v>
      </c>
    </row>
    <row r="16" spans="1:11" x14ac:dyDescent="0.2">
      <c r="F16" s="9">
        <v>0.39999999999999902</v>
      </c>
      <c r="G16" s="10">
        <f t="shared" si="0"/>
        <v>0.60000000000000098</v>
      </c>
      <c r="H16" s="11">
        <f>F16*$B$4+G16*$C$4</f>
        <v>5.7999999999999982E-2</v>
      </c>
      <c r="I16" s="12">
        <f>F16^2*$B$5^2+G16^2*$C$5^2+2*F16*G16*$B$6*$B$5*$C$5</f>
        <v>1.7379999999999993E-2</v>
      </c>
      <c r="J16" s="11">
        <f t="shared" si="1"/>
        <v>0.13183322798141595</v>
      </c>
      <c r="K16" s="30">
        <f>F16/G16</f>
        <v>0.66666666666666397</v>
      </c>
    </row>
    <row r="17" spans="6:11" x14ac:dyDescent="0.2">
      <c r="F17" s="9">
        <v>0.34999999999999898</v>
      </c>
      <c r="G17" s="10">
        <f t="shared" si="0"/>
        <v>0.65000000000000102</v>
      </c>
      <c r="H17" s="11">
        <f>F17*$B$4+G17*$C$4</f>
        <v>5.6999999999999981E-2</v>
      </c>
      <c r="I17" s="12">
        <f>F17^2*$B$5^2+G17^2*$C$5^2+2*F17*G17*$B$6*$B$5*$C$5</f>
        <v>1.7136249999999999E-2</v>
      </c>
      <c r="J17" s="11">
        <f t="shared" si="1"/>
        <v>0.13090550026641357</v>
      </c>
      <c r="K17" s="30">
        <f>F17/G17</f>
        <v>0.53846153846153599</v>
      </c>
    </row>
    <row r="18" spans="6:11" x14ac:dyDescent="0.2">
      <c r="F18" s="20">
        <v>0.29999999999999899</v>
      </c>
      <c r="G18" s="21">
        <f t="shared" si="0"/>
        <v>0.70000000000000107</v>
      </c>
      <c r="H18" s="22">
        <f>F18*$B$4+G18*$C$4</f>
        <v>5.599999999999998E-2</v>
      </c>
      <c r="I18" s="23">
        <f>F18^2*$B$5^2+G18^2*$C$5^2+2*F18*G18*$B$6*$B$5*$C$5</f>
        <v>1.7145000000000004E-2</v>
      </c>
      <c r="J18" s="22">
        <f t="shared" si="1"/>
        <v>0.13093891705677119</v>
      </c>
      <c r="K18" s="31">
        <f>F18/G18</f>
        <v>0.42857142857142649</v>
      </c>
    </row>
    <row r="19" spans="6:11" x14ac:dyDescent="0.2">
      <c r="F19" s="20">
        <v>0.249999999999999</v>
      </c>
      <c r="G19" s="21">
        <f t="shared" si="0"/>
        <v>0.750000000000001</v>
      </c>
      <c r="H19" s="22">
        <f>F19*$B$4+G19*$C$4</f>
        <v>5.4999999999999986E-2</v>
      </c>
      <c r="I19" s="23">
        <f>F19^2*$B$5^2+G19^2*$C$5^2+2*F19*G19*$B$6*$B$5*$C$5</f>
        <v>1.7406250000000009E-2</v>
      </c>
      <c r="J19" s="22">
        <f t="shared" si="1"/>
        <v>0.13193274801958765</v>
      </c>
      <c r="K19" s="31">
        <f>F19/G19</f>
        <v>0.33333333333333154</v>
      </c>
    </row>
    <row r="20" spans="6:11" x14ac:dyDescent="0.2">
      <c r="F20" s="20">
        <v>0.19999999999999901</v>
      </c>
      <c r="G20" s="21">
        <f t="shared" si="0"/>
        <v>0.80000000000000093</v>
      </c>
      <c r="H20" s="22">
        <f>F20*$B$4+G20*$C$4</f>
        <v>5.3999999999999979E-2</v>
      </c>
      <c r="I20" s="23">
        <f>F20^2*$B$5^2+G20^2*$C$5^2+2*F20*G20*$B$6*$B$5*$C$5</f>
        <v>1.7920000000000012E-2</v>
      </c>
      <c r="J20" s="22">
        <f t="shared" si="1"/>
        <v>0.13386560424545213</v>
      </c>
      <c r="K20" s="31">
        <f>F20/G20</f>
        <v>0.24999999999999847</v>
      </c>
    </row>
    <row r="21" spans="6:11" x14ac:dyDescent="0.2">
      <c r="F21" s="20">
        <v>0.149999999999999</v>
      </c>
      <c r="G21" s="21">
        <f t="shared" si="0"/>
        <v>0.85000000000000098</v>
      </c>
      <c r="H21" s="22">
        <f>F21*$B$4+G21*$C$4</f>
        <v>5.2999999999999985E-2</v>
      </c>
      <c r="I21" s="23">
        <f>F21^2*$B$5^2+G21^2*$C$5^2+2*F21*G21*$B$6*$B$5*$C$5</f>
        <v>1.8686250000000015E-2</v>
      </c>
      <c r="J21" s="22">
        <f t="shared" si="1"/>
        <v>0.13669765908749137</v>
      </c>
      <c r="K21" s="31">
        <f>F21/G21</f>
        <v>0.17647058823529274</v>
      </c>
    </row>
    <row r="22" spans="6:11" x14ac:dyDescent="0.2">
      <c r="F22" s="20">
        <v>9.9999999999999006E-2</v>
      </c>
      <c r="G22" s="21">
        <f t="shared" si="0"/>
        <v>0.90000000000000102</v>
      </c>
      <c r="H22" s="22">
        <f>F22*$B$4+G22*$C$4</f>
        <v>5.1999999999999984E-2</v>
      </c>
      <c r="I22" s="23">
        <f>F22^2*$B$5^2+G22^2*$C$5^2+2*F22*G22*$B$6*$B$5*$C$5</f>
        <v>1.9705000000000021E-2</v>
      </c>
      <c r="J22" s="22">
        <f t="shared" si="1"/>
        <v>0.14037449910863448</v>
      </c>
      <c r="K22" s="31">
        <f>F22/G22</f>
        <v>0.11111111111110988</v>
      </c>
    </row>
    <row r="23" spans="6:11" x14ac:dyDescent="0.2">
      <c r="F23" s="20">
        <v>4.9999999999998997E-2</v>
      </c>
      <c r="G23" s="21">
        <f t="shared" si="0"/>
        <v>0.95000000000000095</v>
      </c>
      <c r="H23" s="22">
        <f>F23*$B$4+G23*$C$4</f>
        <v>5.0999999999999976E-2</v>
      </c>
      <c r="I23" s="23">
        <f>F23^2*$B$5^2+G23^2*$C$5^2+2*F23*G23*$B$6*$B$5*$C$5</f>
        <v>2.0976250000000026E-2</v>
      </c>
      <c r="J23" s="22">
        <f t="shared" si="1"/>
        <v>0.14483179899455792</v>
      </c>
      <c r="K23" s="31">
        <f>F23/G23</f>
        <v>5.2631578947367315E-2</v>
      </c>
    </row>
    <row r="24" spans="6:11" ht="17" thickBot="1" x14ac:dyDescent="0.25">
      <c r="F24" s="24">
        <v>0</v>
      </c>
      <c r="G24" s="25">
        <f t="shared" si="0"/>
        <v>1</v>
      </c>
      <c r="H24" s="26">
        <f>F24*$B$4+G24*$C$4</f>
        <v>0.05</v>
      </c>
      <c r="I24" s="27">
        <f>F24^2*$B$5^2+G24^2*$C$5^2+2*F24*G24*$B$6*$B$5*$C$5</f>
        <v>2.2499999999999999E-2</v>
      </c>
      <c r="J24" s="26">
        <f t="shared" si="1"/>
        <v>0.15</v>
      </c>
      <c r="K24" s="32">
        <f>F24/G24</f>
        <v>0</v>
      </c>
    </row>
    <row r="26" spans="6:11" ht="17" thickBot="1" x14ac:dyDescent="0.25">
      <c r="F26" t="s">
        <v>13</v>
      </c>
    </row>
    <row r="27" spans="6:11" x14ac:dyDescent="0.2">
      <c r="F27" s="3" t="s">
        <v>6</v>
      </c>
      <c r="G27" s="4" t="s">
        <v>8</v>
      </c>
      <c r="H27" s="4" t="s">
        <v>3</v>
      </c>
      <c r="I27" s="4" t="s">
        <v>10</v>
      </c>
      <c r="J27" s="4" t="s">
        <v>9</v>
      </c>
      <c r="K27" s="28" t="s">
        <v>11</v>
      </c>
    </row>
    <row r="28" spans="6:11" ht="17" thickBot="1" x14ac:dyDescent="0.25">
      <c r="F28" s="7">
        <v>0.74</v>
      </c>
      <c r="G28" s="8">
        <f>1-F28</f>
        <v>0.26</v>
      </c>
      <c r="H28" s="17">
        <f>F28*$B$4+G28*$C$4</f>
        <v>6.480000000000001E-2</v>
      </c>
      <c r="I28" s="18">
        <f>F28^2*$B$5^2+G28^2*$C$5^2+2*F28*G28*$B$6*$B$5*$C$5</f>
        <v>2.5733800000000005E-2</v>
      </c>
      <c r="J28" s="17">
        <f>SQRT(I28)</f>
        <v>0.16041758008397958</v>
      </c>
      <c r="K28" s="35">
        <f>F28/G28</f>
        <v>2.8461538461538458</v>
      </c>
    </row>
    <row r="29" spans="6:11" ht="17" thickBot="1" x14ac:dyDescent="0.25"/>
    <row r="30" spans="6:11" x14ac:dyDescent="0.2">
      <c r="F30" s="3" t="s">
        <v>16</v>
      </c>
      <c r="G30" s="4" t="s">
        <v>15</v>
      </c>
      <c r="H30" s="34" t="s">
        <v>17</v>
      </c>
      <c r="I30" s="34" t="s">
        <v>18</v>
      </c>
      <c r="J30" s="28" t="s">
        <v>19</v>
      </c>
    </row>
    <row r="31" spans="6:11" x14ac:dyDescent="0.2">
      <c r="F31" s="5">
        <v>1</v>
      </c>
      <c r="G31" s="6">
        <f>1-F31</f>
        <v>0</v>
      </c>
      <c r="H31" s="14">
        <f>F31*$D$4+G31*$E$4</f>
        <v>0.04</v>
      </c>
      <c r="I31" s="15">
        <f>G31^2*$E$5^2</f>
        <v>0</v>
      </c>
      <c r="J31" s="16">
        <f>SQRT(I31)</f>
        <v>0</v>
      </c>
    </row>
    <row r="32" spans="6:11" x14ac:dyDescent="0.2">
      <c r="F32" s="5">
        <v>0.95</v>
      </c>
      <c r="G32" s="6">
        <f t="shared" ref="G32:G51" si="2">1-F32</f>
        <v>5.0000000000000044E-2</v>
      </c>
      <c r="H32" s="14">
        <f t="shared" ref="H32:H51" si="3">F32*$D$4+G32*$E$4</f>
        <v>4.1239999999999999E-2</v>
      </c>
      <c r="I32" s="15">
        <f>G32^2*$E$5^2</f>
        <v>6.4334500000000114E-5</v>
      </c>
      <c r="J32" s="16">
        <f t="shared" ref="J32:J51" si="4">SQRT(I32)</f>
        <v>8.0208790041989865E-3</v>
      </c>
    </row>
    <row r="33" spans="6:10" x14ac:dyDescent="0.2">
      <c r="F33" s="5">
        <v>0.9</v>
      </c>
      <c r="G33" s="6">
        <f t="shared" si="2"/>
        <v>9.9999999999999978E-2</v>
      </c>
      <c r="H33" s="14">
        <f t="shared" si="3"/>
        <v>4.2480000000000004E-2</v>
      </c>
      <c r="I33" s="15">
        <f t="shared" ref="I32:I51" si="5">G33^2*$E$5^2</f>
        <v>2.5733799999999986E-4</v>
      </c>
      <c r="J33" s="16">
        <f t="shared" si="4"/>
        <v>1.6041758008397952E-2</v>
      </c>
    </row>
    <row r="34" spans="6:10" x14ac:dyDescent="0.2">
      <c r="F34" s="5">
        <v>0.85</v>
      </c>
      <c r="G34" s="6">
        <f t="shared" si="2"/>
        <v>0.15000000000000002</v>
      </c>
      <c r="H34" s="14">
        <f t="shared" si="3"/>
        <v>4.3720000000000009E-2</v>
      </c>
      <c r="I34" s="15">
        <f t="shared" si="5"/>
        <v>5.790105000000002E-4</v>
      </c>
      <c r="J34" s="16">
        <f t="shared" si="4"/>
        <v>2.4062637012596939E-2</v>
      </c>
    </row>
    <row r="35" spans="6:10" x14ac:dyDescent="0.2">
      <c r="F35" s="5">
        <v>0.8</v>
      </c>
      <c r="G35" s="6">
        <f t="shared" si="2"/>
        <v>0.19999999999999996</v>
      </c>
      <c r="H35" s="14">
        <f t="shared" si="3"/>
        <v>4.496E-2</v>
      </c>
      <c r="I35" s="15">
        <f t="shared" si="5"/>
        <v>1.0293519999999994E-3</v>
      </c>
      <c r="J35" s="16">
        <f t="shared" si="4"/>
        <v>3.2083516016795904E-2</v>
      </c>
    </row>
    <row r="36" spans="6:10" x14ac:dyDescent="0.2">
      <c r="F36" s="5">
        <v>0.75</v>
      </c>
      <c r="G36" s="6">
        <f t="shared" si="2"/>
        <v>0.25</v>
      </c>
      <c r="H36" s="14">
        <f t="shared" si="3"/>
        <v>4.6200000000000005E-2</v>
      </c>
      <c r="I36" s="15">
        <f t="shared" si="5"/>
        <v>1.6083625000000001E-3</v>
      </c>
      <c r="J36" s="16">
        <f t="shared" si="4"/>
        <v>4.0104395020994894E-2</v>
      </c>
    </row>
    <row r="37" spans="6:10" x14ac:dyDescent="0.2">
      <c r="F37" s="5">
        <v>0.7</v>
      </c>
      <c r="G37" s="6">
        <f t="shared" si="2"/>
        <v>0.30000000000000004</v>
      </c>
      <c r="H37" s="14">
        <f t="shared" si="3"/>
        <v>4.7440000000000003E-2</v>
      </c>
      <c r="I37" s="15">
        <f t="shared" si="5"/>
        <v>2.3160420000000008E-3</v>
      </c>
      <c r="J37" s="16">
        <f t="shared" si="4"/>
        <v>4.8125274025193877E-2</v>
      </c>
    </row>
    <row r="38" spans="6:10" x14ac:dyDescent="0.2">
      <c r="F38" s="5">
        <v>0.65</v>
      </c>
      <c r="G38" s="6">
        <f t="shared" si="2"/>
        <v>0.35</v>
      </c>
      <c r="H38" s="14">
        <f t="shared" si="3"/>
        <v>4.8680000000000001E-2</v>
      </c>
      <c r="I38" s="15">
        <f t="shared" si="5"/>
        <v>3.1523904999999999E-3</v>
      </c>
      <c r="J38" s="16">
        <f t="shared" si="4"/>
        <v>5.6146153029392847E-2</v>
      </c>
    </row>
    <row r="39" spans="6:10" x14ac:dyDescent="0.2">
      <c r="F39" s="5">
        <v>0.6</v>
      </c>
      <c r="G39" s="6">
        <f t="shared" si="2"/>
        <v>0.4</v>
      </c>
      <c r="H39" s="14">
        <f t="shared" si="3"/>
        <v>4.9920000000000006E-2</v>
      </c>
      <c r="I39" s="15">
        <f t="shared" si="5"/>
        <v>4.1174080000000012E-3</v>
      </c>
      <c r="J39" s="16">
        <f t="shared" si="4"/>
        <v>6.4167032033591836E-2</v>
      </c>
    </row>
    <row r="40" spans="6:10" x14ac:dyDescent="0.2">
      <c r="F40" s="5">
        <v>0.55000000000000004</v>
      </c>
      <c r="G40" s="6">
        <f t="shared" si="2"/>
        <v>0.44999999999999996</v>
      </c>
      <c r="H40" s="14">
        <f t="shared" si="3"/>
        <v>5.1160000000000004E-2</v>
      </c>
      <c r="I40" s="15">
        <f t="shared" si="5"/>
        <v>5.2110944999999992E-3</v>
      </c>
      <c r="J40" s="16">
        <f t="shared" si="4"/>
        <v>7.2187911037790806E-2</v>
      </c>
    </row>
    <row r="41" spans="6:10" x14ac:dyDescent="0.2">
      <c r="F41" s="5">
        <v>0.5</v>
      </c>
      <c r="G41" s="6">
        <f t="shared" si="2"/>
        <v>0.5</v>
      </c>
      <c r="H41" s="14">
        <f t="shared" si="3"/>
        <v>5.2400000000000002E-2</v>
      </c>
      <c r="I41" s="15">
        <f t="shared" si="5"/>
        <v>6.4334500000000003E-3</v>
      </c>
      <c r="J41" s="16">
        <f t="shared" si="4"/>
        <v>8.0208790041989789E-2</v>
      </c>
    </row>
    <row r="42" spans="6:10" x14ac:dyDescent="0.2">
      <c r="F42" s="5">
        <v>0.45</v>
      </c>
      <c r="G42" s="6">
        <f t="shared" si="2"/>
        <v>0.55000000000000004</v>
      </c>
      <c r="H42" s="14">
        <f t="shared" si="3"/>
        <v>5.3640000000000014E-2</v>
      </c>
      <c r="I42" s="15">
        <f t="shared" si="5"/>
        <v>7.7844745000000019E-3</v>
      </c>
      <c r="J42" s="16">
        <f t="shared" si="4"/>
        <v>8.8229669046188772E-2</v>
      </c>
    </row>
    <row r="43" spans="6:10" x14ac:dyDescent="0.2">
      <c r="F43" s="5">
        <v>0.39999999999999902</v>
      </c>
      <c r="G43" s="6">
        <f t="shared" si="2"/>
        <v>0.60000000000000098</v>
      </c>
      <c r="H43" s="14">
        <f t="shared" si="3"/>
        <v>5.4880000000000026E-2</v>
      </c>
      <c r="I43" s="15">
        <f t="shared" si="5"/>
        <v>9.2641680000000292E-3</v>
      </c>
      <c r="J43" s="16">
        <f t="shared" si="4"/>
        <v>9.6250548050387894E-2</v>
      </c>
    </row>
    <row r="44" spans="6:10" x14ac:dyDescent="0.2">
      <c r="F44" s="5">
        <v>0.34999999999999898</v>
      </c>
      <c r="G44" s="6">
        <f t="shared" si="2"/>
        <v>0.65000000000000102</v>
      </c>
      <c r="H44" s="14">
        <f t="shared" si="3"/>
        <v>5.6120000000000031E-2</v>
      </c>
      <c r="I44" s="15">
        <f t="shared" si="5"/>
        <v>1.0872530500000034E-2</v>
      </c>
      <c r="J44" s="16">
        <f t="shared" si="4"/>
        <v>0.10427142705458689</v>
      </c>
    </row>
    <row r="45" spans="6:10" x14ac:dyDescent="0.2">
      <c r="F45" s="5">
        <v>0.29999999999999899</v>
      </c>
      <c r="G45" s="6">
        <f t="shared" si="2"/>
        <v>0.70000000000000107</v>
      </c>
      <c r="H45" s="14">
        <f t="shared" si="3"/>
        <v>5.7360000000000036E-2</v>
      </c>
      <c r="I45" s="15">
        <f t="shared" si="5"/>
        <v>1.2609562000000039E-2</v>
      </c>
      <c r="J45" s="16">
        <f t="shared" si="4"/>
        <v>0.11229230605878587</v>
      </c>
    </row>
    <row r="46" spans="6:10" x14ac:dyDescent="0.2">
      <c r="F46" s="5">
        <v>0.249999999999999</v>
      </c>
      <c r="G46" s="6">
        <f t="shared" si="2"/>
        <v>0.750000000000001</v>
      </c>
      <c r="H46" s="14">
        <f t="shared" si="3"/>
        <v>5.8600000000000034E-2</v>
      </c>
      <c r="I46" s="15">
        <f t="shared" si="5"/>
        <v>1.4475262500000041E-2</v>
      </c>
      <c r="J46" s="16">
        <f t="shared" si="4"/>
        <v>0.12031318506298484</v>
      </c>
    </row>
    <row r="47" spans="6:10" x14ac:dyDescent="0.2">
      <c r="F47" s="5">
        <v>0.19999999999999901</v>
      </c>
      <c r="G47" s="6">
        <f t="shared" si="2"/>
        <v>0.80000000000000093</v>
      </c>
      <c r="H47" s="14">
        <f t="shared" si="3"/>
        <v>5.9840000000000025E-2</v>
      </c>
      <c r="I47" s="15">
        <f t="shared" si="5"/>
        <v>1.646963200000004E-2</v>
      </c>
      <c r="J47" s="16">
        <f t="shared" si="4"/>
        <v>0.12833406406718381</v>
      </c>
    </row>
    <row r="48" spans="6:10" x14ac:dyDescent="0.2">
      <c r="F48" s="5">
        <v>0.149999999999999</v>
      </c>
      <c r="G48" s="6">
        <f t="shared" si="2"/>
        <v>0.85000000000000098</v>
      </c>
      <c r="H48" s="14">
        <f t="shared" si="3"/>
        <v>6.1080000000000037E-2</v>
      </c>
      <c r="I48" s="15">
        <f t="shared" si="5"/>
        <v>1.8592670500000043E-2</v>
      </c>
      <c r="J48" s="16">
        <f t="shared" si="4"/>
        <v>0.13635494307138279</v>
      </c>
    </row>
    <row r="49" spans="6:10" x14ac:dyDescent="0.2">
      <c r="F49" s="5">
        <v>9.9999999999999006E-2</v>
      </c>
      <c r="G49" s="6">
        <f t="shared" si="2"/>
        <v>0.90000000000000102</v>
      </c>
      <c r="H49" s="14">
        <f t="shared" si="3"/>
        <v>6.2320000000000035E-2</v>
      </c>
      <c r="I49" s="15">
        <f t="shared" si="5"/>
        <v>2.0844378000000049E-2</v>
      </c>
      <c r="J49" s="16">
        <f t="shared" si="4"/>
        <v>0.14437582207558178</v>
      </c>
    </row>
    <row r="50" spans="6:10" x14ac:dyDescent="0.2">
      <c r="F50" s="5">
        <v>4.9999999999998997E-2</v>
      </c>
      <c r="G50" s="6">
        <f t="shared" si="2"/>
        <v>0.95000000000000095</v>
      </c>
      <c r="H50" s="14">
        <f t="shared" si="3"/>
        <v>6.3560000000000033E-2</v>
      </c>
      <c r="I50" s="15">
        <f t="shared" si="5"/>
        <v>2.3224754500000049E-2</v>
      </c>
      <c r="J50" s="16">
        <f t="shared" si="4"/>
        <v>0.15239670107978076</v>
      </c>
    </row>
    <row r="51" spans="6:10" ht="17" thickBot="1" x14ac:dyDescent="0.25">
      <c r="F51" s="7">
        <v>0</v>
      </c>
      <c r="G51" s="8">
        <f t="shared" si="2"/>
        <v>1</v>
      </c>
      <c r="H51" s="17">
        <f t="shared" si="3"/>
        <v>6.480000000000001E-2</v>
      </c>
      <c r="I51" s="18">
        <f t="shared" si="5"/>
        <v>2.5733800000000001E-2</v>
      </c>
      <c r="J51" s="19">
        <f t="shared" si="4"/>
        <v>0.16041758008397958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2021-05-03T10:12:10Z</dcterms:created>
  <dcterms:modified xsi:type="dcterms:W3CDTF">2021-05-18T18:14:29Z</dcterms:modified>
</cp:coreProperties>
</file>