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ee/Documents/University/2. Sem /Samf B/Metode opgaver /"/>
    </mc:Choice>
  </mc:AlternateContent>
  <xr:revisionPtr revIDLastSave="0" documentId="8_{5165BB82-AF4F-014A-A6DD-59FE86B93E09}" xr6:coauthVersionLast="46" xr6:coauthVersionMax="46" xr10:uidLastSave="{00000000-0000-0000-0000-000000000000}"/>
  <bookViews>
    <workbookView xWindow="0" yWindow="0" windowWidth="25600" windowHeight="16000" xr2:uid="{59C9BE83-66C3-AB4E-A318-EE759CCC8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M7" i="1"/>
  <c r="C7" i="1"/>
  <c r="D6" i="1"/>
  <c r="E6" i="1"/>
  <c r="F6" i="1"/>
  <c r="G6" i="1"/>
  <c r="H6" i="1"/>
  <c r="I6" i="1"/>
  <c r="J6" i="1"/>
  <c r="K6" i="1"/>
  <c r="L6" i="1"/>
  <c r="M6" i="1"/>
  <c r="C6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<sst xmlns="http://schemas.openxmlformats.org/spreadsheetml/2006/main" count="10" uniqueCount="10">
  <si>
    <t xml:space="preserve">Den statslige sektor  </t>
  </si>
  <si>
    <t xml:space="preserve">De sociale kasser og fonde  </t>
  </si>
  <si>
    <r>
      <t>Den samlede kommunale sektor</t>
    </r>
    <r>
      <rPr>
        <sz val="10"/>
        <color rgb="FF000000"/>
        <rFont val="Arial"/>
        <family val="2"/>
      </rPr>
      <t xml:space="preserve">  </t>
    </r>
  </si>
  <si>
    <t>2016*</t>
  </si>
  <si>
    <t>2017*</t>
  </si>
  <si>
    <t>2018*</t>
  </si>
  <si>
    <t>2019*</t>
  </si>
  <si>
    <t>NFE</t>
  </si>
  <si>
    <t>NFE(Nettofordringerhvervelsen)</t>
  </si>
  <si>
    <t>Andel af BNP(H. Akse)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</si>
</sst>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3" fontId="0" fillId="0" borderId="0" xfId="1" applyNumberFormat="1" applyFont="1"/>
    <xf numFmtId="3" fontId="3" fillId="0" borderId="0" xfId="1" applyNumberFormat="1" applyFont="1" applyAlignment="1">
      <alignment vertical="top"/>
    </xf>
    <xf numFmtId="10" fontId="0" fillId="0" borderId="0" xfId="2" applyNumberFormat="1" applyFont="1"/>
    <xf numFmtId="169" fontId="0" fillId="0" borderId="0" xfId="2" applyNumberFormat="1" applyFont="1"/>
    <xf numFmtId="3" fontId="0" fillId="0" borderId="0" xfId="2" applyNumberFormat="1" applyFont="1"/>
  </cellXfs>
  <cellStyles count="3">
    <cellStyle name="Comma" xfId="1" builtinId="3"/>
    <cellStyle name="Normal" xfId="0" builtinId="0"/>
    <cellStyle name="Per cent" xfId="2" builtinId="5"/>
  </cellStyles>
  <dxfs count="5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1.1.</a:t>
            </a:r>
            <a:r>
              <a:rPr lang="en-GB" baseline="0"/>
              <a:t> Udvikling i NFE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5.0925925925925923E-2"/>
          <c:w val="0.75076837270341212"/>
          <c:h val="0.64780839895013131"/>
        </c:manualLayout>
      </c:layout>
      <c:lineChart>
        <c:grouping val="standar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NFE(Nettofordringerhvervelsen)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Sheet1!$C$1:$M$1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2016*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Sheet1!$C$6:$M$6</c:f>
              <c:numCache>
                <c:formatCode>#,##0</c:formatCode>
                <c:ptCount val="11"/>
                <c:pt idx="0">
                  <c:v>-48188</c:v>
                </c:pt>
                <c:pt idx="1">
                  <c:v>-49081</c:v>
                </c:pt>
                <c:pt idx="2">
                  <c:v>-37966</c:v>
                </c:pt>
                <c:pt idx="3">
                  <c:v>-66145</c:v>
                </c:pt>
                <c:pt idx="4">
                  <c:v>-23845</c:v>
                </c:pt>
                <c:pt idx="5">
                  <c:v>22674</c:v>
                </c:pt>
                <c:pt idx="6">
                  <c:v>-27076</c:v>
                </c:pt>
                <c:pt idx="7">
                  <c:v>-2234</c:v>
                </c:pt>
                <c:pt idx="8">
                  <c:v>33070</c:v>
                </c:pt>
                <c:pt idx="9">
                  <c:v>10703</c:v>
                </c:pt>
                <c:pt idx="10">
                  <c:v>84877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5-5A47-8612-DFC4F1175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0521616"/>
        <c:axId val="1538641312"/>
      </c:lineChart>
      <c:lineChart>
        <c:grouping val="standard"/>
        <c:varyColors val="0"/>
        <c:ser>
          <c:idx val="1"/>
          <c:order val="1"/>
          <c:tx>
            <c:strRef>
              <c:f>Sheet1!$B$7</c:f>
              <c:strCache>
                <c:ptCount val="1"/>
                <c:pt idx="0">
                  <c:v>Andel af BNP(H. Akse)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Sheet1!$C$7:$M$7</c:f>
              <c:numCache>
                <c:formatCode>0.00%</c:formatCode>
                <c:ptCount val="11"/>
                <c:pt idx="0">
                  <c:v>-2.7982114859764241E-2</c:v>
                </c:pt>
                <c:pt idx="1">
                  <c:v>-2.7103097907118009E-2</c:v>
                </c:pt>
                <c:pt idx="2">
                  <c:v>-2.0556608370783474E-2</c:v>
                </c:pt>
                <c:pt idx="3">
                  <c:v>-3.490501319261214E-2</c:v>
                </c:pt>
                <c:pt idx="4">
                  <c:v>-1.235684303259574E-2</c:v>
                </c:pt>
                <c:pt idx="5">
                  <c:v>1.1444579043004241E-2</c:v>
                </c:pt>
                <c:pt idx="6">
                  <c:v>-1.3296012571204085E-2</c:v>
                </c:pt>
                <c:pt idx="7">
                  <c:v>-1.0598728532118797E-3</c:v>
                </c:pt>
                <c:pt idx="8">
                  <c:v>1.5203898671325456E-2</c:v>
                </c:pt>
                <c:pt idx="9">
                  <c:v>4.7653606411398042E-3</c:v>
                </c:pt>
                <c:pt idx="10">
                  <c:v>3.6561275037691146E-2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35-5A47-8612-DFC4F1175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6608272"/>
        <c:axId val="1567526896"/>
      </c:lineChart>
      <c:catAx>
        <c:axId val="151052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641312"/>
        <c:crosses val="autoZero"/>
        <c:auto val="1"/>
        <c:lblAlgn val="ctr"/>
        <c:lblOffset val="100"/>
        <c:noMultiLvlLbl val="0"/>
      </c:catAx>
      <c:valAx>
        <c:axId val="153864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2161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7777777777777776E-2"/>
                <c:y val="0.39393518518518517"/>
              </c:manualLayout>
            </c:layout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GB"/>
                    <a:t>Tusinde DKK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56752689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608272"/>
        <c:crosses val="max"/>
        <c:crossBetween val="between"/>
      </c:valAx>
      <c:catAx>
        <c:axId val="1566608272"/>
        <c:scaling>
          <c:orientation val="minMax"/>
        </c:scaling>
        <c:delete val="1"/>
        <c:axPos val="b"/>
        <c:majorTickMark val="none"/>
        <c:minorTickMark val="none"/>
        <c:tickLblPos val="nextTo"/>
        <c:crossAx val="156752689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9773840769903759E-2"/>
          <c:y val="0.81076334208223977"/>
          <c:w val="0.82159342043301609"/>
          <c:h val="7.36904720971014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25400</xdr:rowOff>
    </xdr:from>
    <xdr:to>
      <xdr:col>7</xdr:col>
      <xdr:colOff>298450</xdr:colOff>
      <xdr:row>23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351145-444E-9A4D-BF29-4DC9AB527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0.01528</cdr:x>
      <cdr:y>0.86026</cdr:y>
    </cdr:from>
    <cdr:to>
      <cdr:x>0.48679</cdr:x>
      <cdr:y>0.97821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D814AD2-78C1-1A43-BD6D-B369F8CB826A}"/>
            </a:ext>
          </a:extLst>
        </cdr:cNvPr>
        <cdr:cNvSpPr txBox="1"/>
      </cdr:nvSpPr>
      <cdr:spPr>
        <a:xfrm xmlns:a="http://schemas.openxmlformats.org/drawingml/2006/main">
          <a:off x="69752" y="2501900"/>
          <a:ext cx="2152747" cy="3430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 De sidste tre år(2017-2019)</a:t>
          </a:r>
        </a:p>
        <a:p xmlns:a="http://schemas.openxmlformats.org/drawingml/2006/main">
          <a:r>
            <a:rPr lang="en-GB" sz="800" i="1" baseline="0"/>
            <a:t>Kilde: STO s. 105 og 136</a:t>
          </a:r>
        </a:p>
        <a:p xmlns:a="http://schemas.openxmlformats.org/drawingml/2006/main">
          <a:r>
            <a:rPr lang="en-GB" sz="800" i="1" baseline="0"/>
            <a:t> </a:t>
          </a:r>
          <a:endParaRPr lang="en-GB" sz="800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62DB-1DBC-3748-A238-8F5F551AB0C2}">
  <dimension ref="B1:M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RowHeight="16" x14ac:dyDescent="0.2"/>
  <cols>
    <col min="2" max="2" width="10.6640625" bestFit="1" customWidth="1"/>
    <col min="3" max="13" width="14" bestFit="1" customWidth="1"/>
  </cols>
  <sheetData>
    <row r="1" spans="2:13" x14ac:dyDescent="0.2">
      <c r="C1" s="2">
        <v>2009</v>
      </c>
      <c r="D1" s="2">
        <v>2010</v>
      </c>
      <c r="E1" s="2">
        <v>2011</v>
      </c>
      <c r="F1" s="2">
        <v>2012</v>
      </c>
      <c r="G1" s="2">
        <v>2013</v>
      </c>
      <c r="H1" s="2">
        <v>2014</v>
      </c>
      <c r="I1" s="2">
        <v>2015</v>
      </c>
      <c r="J1" s="2" t="s">
        <v>3</v>
      </c>
      <c r="K1" s="2" t="s">
        <v>4</v>
      </c>
      <c r="L1" s="2" t="s">
        <v>5</v>
      </c>
      <c r="M1" s="2" t="s">
        <v>6</v>
      </c>
    </row>
    <row r="2" spans="2:13" x14ac:dyDescent="0.2">
      <c r="B2" t="s">
        <v>7</v>
      </c>
      <c r="C2" s="3">
        <f>1722.1*1000</f>
        <v>1722100</v>
      </c>
      <c r="D2" s="3">
        <f>1810.9*1000</f>
        <v>1810900</v>
      </c>
      <c r="E2" s="3">
        <f>1846.9*1000</f>
        <v>1846900</v>
      </c>
      <c r="F2" s="3">
        <f>1895*1000</f>
        <v>1895000</v>
      </c>
      <c r="G2" s="3">
        <f>1929.7*1000</f>
        <v>1929700</v>
      </c>
      <c r="H2" s="3">
        <f>1981.2*1000</f>
        <v>1981200</v>
      </c>
      <c r="I2" s="3">
        <f>2036.4*1000</f>
        <v>2036400</v>
      </c>
      <c r="J2" s="3">
        <f>2107.8*1000</f>
        <v>2107800</v>
      </c>
      <c r="K2" s="3">
        <f>2175.1*1000</f>
        <v>2175100</v>
      </c>
      <c r="L2" s="3">
        <f>2246*1000</f>
        <v>2246000</v>
      </c>
      <c r="M2" s="3">
        <f>2321.5*1000</f>
        <v>2321500</v>
      </c>
    </row>
    <row r="3" spans="2:13" ht="42" x14ac:dyDescent="0.2">
      <c r="B3" s="1" t="s">
        <v>0</v>
      </c>
      <c r="C3" s="4">
        <v>-37867</v>
      </c>
      <c r="D3" s="4">
        <v>-47431</v>
      </c>
      <c r="E3" s="4">
        <v>-40689</v>
      </c>
      <c r="F3" s="4">
        <v>-67321</v>
      </c>
      <c r="G3" s="4">
        <v>-28056</v>
      </c>
      <c r="H3" s="4">
        <v>18672</v>
      </c>
      <c r="I3" s="4">
        <v>-31911</v>
      </c>
      <c r="J3" s="4">
        <v>-9855</v>
      </c>
      <c r="K3" s="4">
        <v>28857</v>
      </c>
      <c r="L3" s="4">
        <v>9970</v>
      </c>
      <c r="M3" s="4">
        <v>82957</v>
      </c>
    </row>
    <row r="4" spans="2:13" ht="42" x14ac:dyDescent="0.2">
      <c r="B4" s="1" t="s">
        <v>1</v>
      </c>
      <c r="C4" s="4">
        <v>-1047</v>
      </c>
      <c r="D4" s="4">
        <v>366</v>
      </c>
      <c r="E4" s="4">
        <v>662</v>
      </c>
      <c r="F4" s="4">
        <v>441</v>
      </c>
      <c r="G4" s="4">
        <v>16</v>
      </c>
      <c r="H4" s="4">
        <v>437</v>
      </c>
      <c r="I4" s="4">
        <v>364</v>
      </c>
      <c r="J4" s="4">
        <v>267</v>
      </c>
      <c r="K4" s="4">
        <v>22</v>
      </c>
      <c r="L4" s="4">
        <v>-86</v>
      </c>
      <c r="M4" s="4">
        <v>-99</v>
      </c>
    </row>
    <row r="5" spans="2:13" ht="56" x14ac:dyDescent="0.2">
      <c r="B5" s="1" t="s">
        <v>2</v>
      </c>
      <c r="C5" s="4">
        <v>-9274</v>
      </c>
      <c r="D5" s="4">
        <v>-2016</v>
      </c>
      <c r="E5" s="4">
        <v>2061</v>
      </c>
      <c r="F5" s="4">
        <v>735</v>
      </c>
      <c r="G5" s="4">
        <v>4195</v>
      </c>
      <c r="H5" s="4">
        <v>3565</v>
      </c>
      <c r="I5" s="4">
        <v>4471</v>
      </c>
      <c r="J5" s="4">
        <v>7354</v>
      </c>
      <c r="K5" s="4">
        <v>4191</v>
      </c>
      <c r="L5" s="4">
        <v>819</v>
      </c>
      <c r="M5" s="4">
        <v>2019</v>
      </c>
    </row>
    <row r="6" spans="2:13" ht="42" x14ac:dyDescent="0.2">
      <c r="B6" s="1" t="s">
        <v>8</v>
      </c>
      <c r="C6" s="7">
        <f>SUM(C3:C5)</f>
        <v>-48188</v>
      </c>
      <c r="D6" s="7">
        <f t="shared" ref="D6:M6" si="0">SUM(D3:D5)</f>
        <v>-49081</v>
      </c>
      <c r="E6" s="7">
        <f t="shared" si="0"/>
        <v>-37966</v>
      </c>
      <c r="F6" s="7">
        <f t="shared" si="0"/>
        <v>-66145</v>
      </c>
      <c r="G6" s="7">
        <f t="shared" si="0"/>
        <v>-23845</v>
      </c>
      <c r="H6" s="7">
        <f t="shared" si="0"/>
        <v>22674</v>
      </c>
      <c r="I6" s="7">
        <f t="shared" si="0"/>
        <v>-27076</v>
      </c>
      <c r="J6" s="7">
        <f t="shared" si="0"/>
        <v>-2234</v>
      </c>
      <c r="K6" s="7">
        <f t="shared" si="0"/>
        <v>33070</v>
      </c>
      <c r="L6" s="7">
        <f t="shared" si="0"/>
        <v>10703</v>
      </c>
      <c r="M6" s="7">
        <f t="shared" si="0"/>
        <v>84877</v>
      </c>
    </row>
    <row r="7" spans="2:13" ht="42" x14ac:dyDescent="0.2">
      <c r="B7" s="1" t="s">
        <v>9</v>
      </c>
      <c r="C7" s="5">
        <f>C6/C$2</f>
        <v>-2.7982114859764241E-2</v>
      </c>
      <c r="D7" s="5">
        <f t="shared" ref="D7:M7" si="1">D6/D$2</f>
        <v>-2.7103097907118009E-2</v>
      </c>
      <c r="E7" s="5">
        <f t="shared" si="1"/>
        <v>-2.0556608370783474E-2</v>
      </c>
      <c r="F7" s="5">
        <f t="shared" si="1"/>
        <v>-3.490501319261214E-2</v>
      </c>
      <c r="G7" s="5">
        <f t="shared" si="1"/>
        <v>-1.235684303259574E-2</v>
      </c>
      <c r="H7" s="5">
        <f t="shared" si="1"/>
        <v>1.1444579043004241E-2</v>
      </c>
      <c r="I7" s="5">
        <f t="shared" si="1"/>
        <v>-1.3296012571204085E-2</v>
      </c>
      <c r="J7" s="5">
        <f t="shared" si="1"/>
        <v>-1.0598728532118797E-3</v>
      </c>
      <c r="K7" s="5">
        <f t="shared" si="1"/>
        <v>1.5203898671325456E-2</v>
      </c>
      <c r="L7" s="5">
        <f t="shared" si="1"/>
        <v>4.7653606411398042E-3</v>
      </c>
      <c r="M7" s="5">
        <f t="shared" si="1"/>
        <v>3.6561275037691146E-2</v>
      </c>
    </row>
    <row r="8" spans="2:13" x14ac:dyDescent="0.2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</sheetData>
  <conditionalFormatting sqref="C6:M6">
    <cfRule type="cellIs" dxfId="4" priority="4" operator="lessThan">
      <formula>0</formula>
    </cfRule>
    <cfRule type="cellIs" dxfId="3" priority="3" operator="greaterThan">
      <formula>0</formula>
    </cfRule>
  </conditionalFormatting>
  <conditionalFormatting sqref="C7:M7">
    <cfRule type="cellIs" dxfId="1" priority="2" operator="greaterThan">
      <formula>0</formula>
    </cfRule>
  </conditionalFormatting>
  <conditionalFormatting sqref="C7:J7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2021-03-25T08:23:38Z</dcterms:created>
  <dcterms:modified xsi:type="dcterms:W3CDTF">2021-03-25T09:19:04Z</dcterms:modified>
</cp:coreProperties>
</file>