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A7F7A46C-4A6A-044B-8DAD-BB4E97FDCAD2}" xr6:coauthVersionLast="46" xr6:coauthVersionMax="46" xr10:uidLastSave="{00000000-0000-0000-0000-000000000000}"/>
  <bookViews>
    <workbookView xWindow="0" yWindow="0" windowWidth="25600" windowHeight="16000" xr2:uid="{99BDD2EA-B254-2C43-92E8-D4FE6D208152}"/>
  </bookViews>
  <sheets>
    <sheet name="Sheet1" sheetId="1" r:id="rId1"/>
  </sheets>
  <definedNames>
    <definedName name="_xlchart.v1.0" hidden="1">Sheet1!$A$45</definedName>
    <definedName name="_xlchart.v1.1" hidden="1">Sheet1!$A$46</definedName>
    <definedName name="_xlchart.v1.10" hidden="1">Sheet1!$A$45</definedName>
    <definedName name="_xlchart.v1.11" hidden="1">Sheet1!$A$46</definedName>
    <definedName name="_xlchart.v1.12" hidden="1">Sheet1!$A$47</definedName>
    <definedName name="_xlchart.v1.13" hidden="1">Sheet1!$A$48</definedName>
    <definedName name="_xlchart.v1.14" hidden="1">Sheet1!$B$23:$L$23</definedName>
    <definedName name="_xlchart.v1.15" hidden="1">Sheet1!$B$39:$L$39</definedName>
    <definedName name="_xlchart.v1.16" hidden="1">Sheet1!$B$40:$L$40</definedName>
    <definedName name="_xlchart.v1.17" hidden="1">Sheet1!$B$41:$L$41</definedName>
    <definedName name="_xlchart.v1.18" hidden="1">Sheet1!$B$42:$L$42</definedName>
    <definedName name="_xlchart.v1.19" hidden="1">Sheet1!$B$43:$L$43</definedName>
    <definedName name="_xlchart.v1.2" hidden="1">Sheet1!$A$47</definedName>
    <definedName name="_xlchart.v1.20" hidden="1">Sheet1!$A$45</definedName>
    <definedName name="_xlchart.v1.21" hidden="1">Sheet1!$A$46</definedName>
    <definedName name="_xlchart.v1.22" hidden="1">Sheet1!$A$47</definedName>
    <definedName name="_xlchart.v1.23" hidden="1">Sheet1!$A$48</definedName>
    <definedName name="_xlchart.v1.24" hidden="1">Sheet1!$B$23:$L$23</definedName>
    <definedName name="_xlchart.v1.25" hidden="1">Sheet1!$B$39:$L$39</definedName>
    <definedName name="_xlchart.v1.26" hidden="1">Sheet1!$B$40:$L$40</definedName>
    <definedName name="_xlchart.v1.27" hidden="1">Sheet1!$B$41:$L$41</definedName>
    <definedName name="_xlchart.v1.28" hidden="1">Sheet1!$B$42:$L$42</definedName>
    <definedName name="_xlchart.v1.29" hidden="1">Sheet1!$B$43:$L$43</definedName>
    <definedName name="_xlchart.v1.3" hidden="1">Sheet1!$A$48</definedName>
    <definedName name="_xlchart.v1.4" hidden="1">Sheet1!$B$23:$L$23</definedName>
    <definedName name="_xlchart.v1.5" hidden="1">Sheet1!$B$39:$L$39</definedName>
    <definedName name="_xlchart.v1.6" hidden="1">Sheet1!$B$40:$L$40</definedName>
    <definedName name="_xlchart.v1.7" hidden="1">Sheet1!$B$41:$L$41</definedName>
    <definedName name="_xlchart.v1.8" hidden="1">Sheet1!$B$42:$L$42</definedName>
    <definedName name="_xlchart.v1.9" hidden="1">Sheet1!$B$43:$L$43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3" i="1"/>
  <c r="D43" i="1"/>
  <c r="E43" i="1"/>
  <c r="F43" i="1"/>
  <c r="G43" i="1"/>
  <c r="H43" i="1"/>
  <c r="I43" i="1"/>
  <c r="J43" i="1"/>
  <c r="K43" i="1"/>
  <c r="L43" i="1"/>
  <c r="B43" i="1"/>
  <c r="C42" i="1"/>
  <c r="D42" i="1"/>
  <c r="E42" i="1"/>
  <c r="F42" i="1"/>
  <c r="G42" i="1"/>
  <c r="H42" i="1"/>
  <c r="I42" i="1"/>
  <c r="J42" i="1"/>
  <c r="K42" i="1"/>
  <c r="L42" i="1"/>
  <c r="B42" i="1"/>
  <c r="C41" i="1"/>
  <c r="D41" i="1"/>
  <c r="E41" i="1"/>
  <c r="F41" i="1"/>
  <c r="G41" i="1"/>
  <c r="H41" i="1"/>
  <c r="I41" i="1"/>
  <c r="J41" i="1"/>
  <c r="K41" i="1"/>
  <c r="L41" i="1"/>
  <c r="B41" i="1"/>
  <c r="C40" i="1"/>
  <c r="D40" i="1"/>
  <c r="E40" i="1"/>
  <c r="F40" i="1"/>
  <c r="G40" i="1"/>
  <c r="H40" i="1"/>
  <c r="I40" i="1"/>
  <c r="J40" i="1"/>
  <c r="K40" i="1"/>
  <c r="L40" i="1"/>
  <c r="B40" i="1"/>
  <c r="C3" i="1"/>
  <c r="D6" i="1"/>
  <c r="E6" i="1"/>
  <c r="F6" i="1"/>
  <c r="G6" i="1"/>
  <c r="H6" i="1"/>
  <c r="I6" i="1"/>
  <c r="J6" i="1"/>
  <c r="K6" i="1"/>
  <c r="L6" i="1"/>
  <c r="C6" i="1"/>
  <c r="D3" i="1"/>
  <c r="E3" i="1"/>
  <c r="F3" i="1"/>
  <c r="G3" i="1"/>
  <c r="H3" i="1"/>
  <c r="I3" i="1"/>
  <c r="J3" i="1"/>
  <c r="K3" i="1"/>
  <c r="L3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B24" i="1"/>
  <c r="B25" i="1"/>
  <c r="B26" i="1"/>
  <c r="B28" i="1"/>
  <c r="B29" i="1"/>
  <c r="B30" i="1"/>
  <c r="B32" i="1"/>
  <c r="B33" i="1"/>
  <c r="B35" i="1"/>
  <c r="B36" i="1"/>
  <c r="B23" i="1"/>
</calcChain>
</file>

<file path=xl/sharedStrings.xml><?xml version="1.0" encoding="utf-8"?>
<sst xmlns="http://schemas.openxmlformats.org/spreadsheetml/2006/main" count="58" uniqueCount="31">
  <si>
    <t>2017*</t>
  </si>
  <si>
    <t>2018*</t>
  </si>
  <si>
    <t>2019*</t>
  </si>
  <si>
    <t>2016*</t>
  </si>
  <si>
    <t xml:space="preserve">Folkepension  </t>
  </si>
  <si>
    <t xml:space="preserve">Førtidspension  </t>
  </si>
  <si>
    <r>
      <t>Efterløn, fleksydelse og overgangsydelse</t>
    </r>
    <r>
      <rPr>
        <sz val="10"/>
        <color rgb="FF000000"/>
        <rFont val="Arial"/>
        <family val="2"/>
      </rPr>
      <t xml:space="preserve">  </t>
    </r>
  </si>
  <si>
    <r>
      <t>Arbejdsløshedsdagpenge</t>
    </r>
    <r>
      <rPr>
        <sz val="10"/>
        <color rgb="FF000000"/>
        <rFont val="Arial"/>
        <family val="2"/>
      </rPr>
      <t xml:space="preserve">  </t>
    </r>
  </si>
  <si>
    <r>
      <t>Kontanthjælp</t>
    </r>
    <r>
      <rPr>
        <sz val="10"/>
        <color rgb="FF000000"/>
        <rFont val="Arial"/>
        <family val="2"/>
      </rPr>
      <t xml:space="preserve">  </t>
    </r>
  </si>
  <si>
    <r>
      <t>Indkomstoverførsler i alt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</si>
  <si>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Andre pensioner</t>
    </r>
    <r>
      <rPr>
        <sz val="10"/>
        <color rgb="FF000000"/>
        <rFont val="Arial"/>
        <family val="2"/>
      </rPr>
      <t xml:space="preserve">  </t>
    </r>
  </si>
  <si>
    <r>
      <t>Syge- og barselsdagpenge</t>
    </r>
    <r>
      <rPr>
        <sz val="10"/>
        <color rgb="FF000000"/>
        <rFont val="Arial"/>
        <family val="2"/>
      </rPr>
      <t xml:space="preserve">  </t>
    </r>
  </si>
  <si>
    <r>
      <t>Børn og unge</t>
    </r>
    <r>
      <rPr>
        <sz val="10"/>
        <color rgb="FF000000"/>
        <rFont val="Arial"/>
        <family val="2"/>
      </rPr>
      <t xml:space="preserve">  </t>
    </r>
  </si>
  <si>
    <r>
      <t>Øvrige indkomstoverførsler</t>
    </r>
    <r>
      <rPr>
        <sz val="10"/>
        <color rgb="FF000000"/>
        <rFont val="Arial"/>
        <family val="2"/>
      </rPr>
      <t xml:space="preserve">  </t>
    </r>
  </si>
  <si>
    <r>
      <t>Andre overførsler</t>
    </r>
    <r>
      <rPr>
        <sz val="10"/>
        <color rgb="FF000000"/>
        <rFont val="Arial"/>
        <family val="2"/>
      </rPr>
      <t xml:space="preserve">  </t>
    </r>
  </si>
  <si>
    <t>Mia</t>
  </si>
  <si>
    <t>Relativt</t>
  </si>
  <si>
    <t>Forbrug</t>
  </si>
  <si>
    <t>Faste investeringer</t>
  </si>
  <si>
    <t>Pension</t>
  </si>
  <si>
    <t>Arbejdsrelateret</t>
  </si>
  <si>
    <t>Børn og sygdom</t>
  </si>
  <si>
    <t>Andre</t>
  </si>
  <si>
    <t>Relativ udvikling</t>
  </si>
  <si>
    <t>-</t>
  </si>
  <si>
    <t>Anm: De sidste tre år(2017-2019) er stadig under revision</t>
  </si>
  <si>
    <t xml:space="preserve">Kilde: STO s. 140 og egne beregninger </t>
  </si>
  <si>
    <t>Anm: De sidste tre år(2017-2019) for det offentlige forbrug + (2016-2018) for de offentlige investeringer er stadig under revision</t>
  </si>
  <si>
    <t>Tabel 1.1. Udvikling i off. Forbrug og Investeringer</t>
  </si>
  <si>
    <t xml:space="preserve">Kilde: STO s. 105, 131 og egne beregninger </t>
  </si>
  <si>
    <t>Tabel 1.2. Udvikling i overførsler til husholdninger i mia kr.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</si>
</sst>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i/>
      <sz val="12"/>
      <color theme="1"/>
      <name val="Calibri"/>
      <family val="2"/>
      <scheme val="minor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5" fontId="6" fillId="0" borderId="0" xfId="1" applyNumberFormat="1" applyFont="1" applyAlignment="1">
      <alignment vertical="top"/>
    </xf>
    <xf numFmtId="166" fontId="6" fillId="0" borderId="0" xfId="0" applyNumberFormat="1" applyFont="1" applyAlignment="1">
      <alignment vertical="top"/>
    </xf>
    <xf numFmtId="9" fontId="0" fillId="0" borderId="0" xfId="2" applyFont="1"/>
    <xf numFmtId="10" fontId="0" fillId="0" borderId="0" xfId="2" applyNumberFormat="1" applyFont="1"/>
    <xf numFmtId="166" fontId="3" fillId="0" borderId="0" xfId="0" applyNumberFormat="1" applyFont="1" applyAlignment="1">
      <alignment vertical="top"/>
    </xf>
    <xf numFmtId="0" fontId="7" fillId="0" borderId="0" xfId="0" applyFont="1" applyAlignment="1">
      <alignment vertical="top" wrapText="1"/>
    </xf>
    <xf numFmtId="166" fontId="8" fillId="0" borderId="0" xfId="0" applyNumberFormat="1" applyFont="1"/>
    <xf numFmtId="10" fontId="3" fillId="0" borderId="0" xfId="2" applyNumberFormat="1" applyFont="1" applyAlignment="1">
      <alignment vertical="top"/>
    </xf>
    <xf numFmtId="0" fontId="9" fillId="0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166" fontId="8" fillId="3" borderId="0" xfId="0" applyNumberFormat="1" applyFont="1" applyFill="1"/>
    <xf numFmtId="166" fontId="6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10" fontId="3" fillId="3" borderId="0" xfId="2" applyNumberFormat="1" applyFont="1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 wrapText="1"/>
    </xf>
    <xf numFmtId="0" fontId="0" fillId="2" borderId="0" xfId="0" applyFill="1"/>
    <xf numFmtId="9" fontId="0" fillId="3" borderId="0" xfId="2" applyFont="1" applyFill="1"/>
    <xf numFmtId="10" fontId="0" fillId="3" borderId="0" xfId="2" applyNumberFormat="1" applyFont="1" applyFill="1"/>
    <xf numFmtId="0" fontId="2" fillId="3" borderId="0" xfId="0" applyFont="1" applyFill="1" applyAlignment="1">
      <alignment vertical="top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1.1.</a:t>
            </a:r>
            <a:r>
              <a:rPr lang="en-GB" baseline="0"/>
              <a:t> Udvikling i Offentlige- investeringer og forbrug.</a:t>
            </a:r>
            <a:endParaRPr lang="en-GB"/>
          </a:p>
        </c:rich>
      </c:tx>
      <c:layout>
        <c:manualLayout>
          <c:xMode val="edge"/>
          <c:yMode val="edge"/>
          <c:x val="0.16142857142857142"/>
          <c:y val="2.95983086680761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10357359176262E-2"/>
          <c:y val="0.15221987315010571"/>
          <c:w val="0.87791381846499961"/>
          <c:h val="0.60826298160391423"/>
        </c:manualLayout>
      </c:layout>
      <c:barChart>
        <c:barDir val="col"/>
        <c:grouping val="clustered"/>
        <c:varyColors val="0"/>
        <c:ser>
          <c:idx val="1"/>
          <c:order val="1"/>
          <c:tx>
            <c:v>Off. Investeringer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Sheet1!$C$7:$M$7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EC38-9344-9FC2-DB42D64578B1}"/>
            </c:ext>
          </c:extLst>
        </c:ser>
        <c:ser>
          <c:idx val="0"/>
          <c:order val="0"/>
          <c:tx>
            <c:v>Forbrug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Sheet1!$B$3:$L$3</c:f>
              <c:numCache>
                <c:formatCode>0.00%</c:formatCode>
                <c:ptCount val="11"/>
                <c:pt idx="0" formatCode="0%">
                  <c:v>0</c:v>
                </c:pt>
                <c:pt idx="1">
                  <c:v>1.5990159901599021E-2</c:v>
                </c:pt>
                <c:pt idx="2">
                  <c:v>-6.2550443906376207E-3</c:v>
                </c:pt>
                <c:pt idx="3">
                  <c:v>7.5126903553299762E-3</c:v>
                </c:pt>
                <c:pt idx="4">
                  <c:v>-1.0076582023377245E-3</c:v>
                </c:pt>
                <c:pt idx="5">
                  <c:v>1.9366552350211785E-2</c:v>
                </c:pt>
                <c:pt idx="6">
                  <c:v>1.6821690085097929E-2</c:v>
                </c:pt>
                <c:pt idx="7">
                  <c:v>1.5570260801869296E-3</c:v>
                </c:pt>
                <c:pt idx="8">
                  <c:v>9.9106101826662574E-3</c:v>
                </c:pt>
                <c:pt idx="9">
                  <c:v>4.2332114681544741E-3</c:v>
                </c:pt>
                <c:pt idx="10">
                  <c:v>5.3650124544932787E-3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8-9344-9FC2-DB42D645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901072"/>
        <c:axId val="1331300416"/>
      </c:barChart>
      <c:catAx>
        <c:axId val="12259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00416"/>
        <c:crosses val="autoZero"/>
        <c:auto val="1"/>
        <c:lblAlgn val="ctr"/>
        <c:lblOffset val="100"/>
        <c:noMultiLvlLbl val="0"/>
      </c:catAx>
      <c:valAx>
        <c:axId val="1331300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738444232932423"/>
          <c:y val="0.88028900619048456"/>
          <c:w val="0.29731902742926364"/>
          <c:h val="7.516756396541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4</xdr:row>
      <xdr:rowOff>184150</xdr:rowOff>
    </xdr:from>
    <xdr:to>
      <xdr:col>20</xdr:col>
      <xdr:colOff>698500</xdr:colOff>
      <xdr:row>18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B2613D-605F-0C42-8251-26D6B3A6E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0.05275</cdr:x>
      <cdr:y>0.85269</cdr:y>
    </cdr:from>
    <cdr:to>
      <cdr:x>0.46813</cdr:x>
      <cdr:y>0.97531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C72091-967A-CE4A-A61D-179F8D263C69}"/>
            </a:ext>
          </a:extLst>
        </cdr:cNvPr>
        <cdr:cNvSpPr txBox="1"/>
      </cdr:nvSpPr>
      <cdr:spPr>
        <a:xfrm xmlns:a="http://schemas.openxmlformats.org/drawingml/2006/main">
          <a:off x="304800" y="2431137"/>
          <a:ext cx="2400300" cy="349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Årene 2016-2019 er stadig under revison</a:t>
          </a:r>
          <a:br>
            <a:rPr lang="en-GB" sz="800" i="1" baseline="0"/>
          </a:br>
          <a:r>
            <a:rPr lang="en-GB" sz="800" i="1" baseline="0"/>
            <a:t>Kilde: STO s. 105, 131 og egene beregninger</a:t>
          </a:r>
          <a:endParaRPr lang="en-GB" sz="8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5C43-EF10-8E4D-9383-E4F347F13AA1}">
  <dimension ref="A1:N52"/>
  <sheetViews>
    <sheetView tabSelected="1" topLeftCell="A5" workbookViewId="0">
      <selection activeCell="L52" sqref="L52"/>
    </sheetView>
  </sheetViews>
  <sheetFormatPr baseColWidth="10" defaultRowHeight="16" x14ac:dyDescent="0.2"/>
  <cols>
    <col min="1" max="1" width="43" bestFit="1" customWidth="1"/>
    <col min="2" max="2" width="11" bestFit="1" customWidth="1"/>
    <col min="3" max="12" width="11.5" bestFit="1" customWidth="1"/>
  </cols>
  <sheetData>
    <row r="1" spans="1:14" x14ac:dyDescent="0.2">
      <c r="A1" s="25" t="s">
        <v>28</v>
      </c>
      <c r="B1" s="17">
        <v>2009</v>
      </c>
      <c r="C1" s="17">
        <v>2010</v>
      </c>
      <c r="D1" s="17">
        <v>2011</v>
      </c>
      <c r="E1" s="17">
        <v>2012</v>
      </c>
      <c r="F1" s="17">
        <v>2013</v>
      </c>
      <c r="G1" s="17">
        <v>2014</v>
      </c>
      <c r="H1" s="17">
        <v>2015</v>
      </c>
      <c r="I1" s="17">
        <v>2016</v>
      </c>
      <c r="J1" s="17" t="s">
        <v>0</v>
      </c>
      <c r="K1" s="17" t="s">
        <v>1</v>
      </c>
      <c r="L1" s="17" t="s">
        <v>2</v>
      </c>
    </row>
    <row r="2" spans="1:14" x14ac:dyDescent="0.2">
      <c r="A2" s="1" t="s">
        <v>17</v>
      </c>
      <c r="B2" s="2">
        <v>487.8</v>
      </c>
      <c r="C2" s="2">
        <v>495.6</v>
      </c>
      <c r="D2" s="2">
        <v>492.5</v>
      </c>
      <c r="E2" s="2">
        <v>496.2</v>
      </c>
      <c r="F2" s="2">
        <v>495.7</v>
      </c>
      <c r="G2" s="2">
        <v>505.3</v>
      </c>
      <c r="H2" s="2">
        <v>513.79999999999995</v>
      </c>
      <c r="I2" s="2">
        <v>514.6</v>
      </c>
      <c r="J2" s="2">
        <v>519.70000000000005</v>
      </c>
      <c r="K2" s="2">
        <v>521.9</v>
      </c>
      <c r="L2" s="2">
        <v>524.70000000000005</v>
      </c>
    </row>
    <row r="3" spans="1:14" x14ac:dyDescent="0.2">
      <c r="A3" s="23" t="s">
        <v>16</v>
      </c>
      <c r="B3" s="26">
        <v>0</v>
      </c>
      <c r="C3" s="27">
        <f>C2/B2-1</f>
        <v>1.5990159901599021E-2</v>
      </c>
      <c r="D3" s="27">
        <f>D2/C2-1</f>
        <v>-6.2550443906376207E-3</v>
      </c>
      <c r="E3" s="27">
        <f>E2/D2-1</f>
        <v>7.5126903553299762E-3</v>
      </c>
      <c r="F3" s="27">
        <f>F2/E2-1</f>
        <v>-1.0076582023377245E-3</v>
      </c>
      <c r="G3" s="27">
        <f>G2/F2-1</f>
        <v>1.9366552350211785E-2</v>
      </c>
      <c r="H3" s="27">
        <f>H2/G2-1</f>
        <v>1.6821690085097929E-2</v>
      </c>
      <c r="I3" s="27">
        <f>I2/H2-1</f>
        <v>1.5570260801869296E-3</v>
      </c>
      <c r="J3" s="27">
        <f>J2/I2-1</f>
        <v>9.9106101826662574E-3</v>
      </c>
      <c r="K3" s="27">
        <f>K2/J2-1</f>
        <v>4.2332114681544741E-3</v>
      </c>
      <c r="L3" s="27">
        <f>L2/K2-1</f>
        <v>5.3650124544932787E-3</v>
      </c>
      <c r="N3" s="4"/>
    </row>
    <row r="4" spans="1:14" x14ac:dyDescent="0.2">
      <c r="B4" s="3">
        <v>2008</v>
      </c>
      <c r="C4" s="3">
        <v>2009</v>
      </c>
      <c r="D4" s="3">
        <v>2010</v>
      </c>
      <c r="E4" s="3">
        <v>2011</v>
      </c>
      <c r="F4" s="3">
        <v>2012</v>
      </c>
      <c r="G4" s="3">
        <v>2013</v>
      </c>
      <c r="H4" s="3">
        <v>2014</v>
      </c>
      <c r="I4" s="3">
        <v>2015</v>
      </c>
      <c r="J4" s="3" t="s">
        <v>3</v>
      </c>
      <c r="K4" s="3" t="s">
        <v>0</v>
      </c>
      <c r="L4" s="3" t="s">
        <v>1</v>
      </c>
    </row>
    <row r="5" spans="1:14" x14ac:dyDescent="0.2">
      <c r="A5" s="28" t="s">
        <v>18</v>
      </c>
      <c r="B5" s="21">
        <v>54.8</v>
      </c>
      <c r="C5" s="21">
        <v>54.4</v>
      </c>
      <c r="D5" s="21">
        <v>59.6</v>
      </c>
      <c r="E5" s="21">
        <v>60</v>
      </c>
      <c r="F5" s="21">
        <v>68.8</v>
      </c>
      <c r="G5" s="21">
        <v>67.7</v>
      </c>
      <c r="H5" s="21">
        <v>72.900000000000006</v>
      </c>
      <c r="I5" s="21">
        <v>70.5</v>
      </c>
      <c r="J5" s="21">
        <v>75</v>
      </c>
      <c r="K5" s="21">
        <v>69</v>
      </c>
      <c r="L5" s="21">
        <v>70.2</v>
      </c>
    </row>
    <row r="6" spans="1:14" x14ac:dyDescent="0.2">
      <c r="A6" t="s">
        <v>16</v>
      </c>
      <c r="C6" s="10">
        <f>C5/B5-1</f>
        <v>-7.2992700729926918E-3</v>
      </c>
      <c r="D6" s="10">
        <f t="shared" ref="D6:L6" si="0">D5/C5-1</f>
        <v>9.5588235294117752E-2</v>
      </c>
      <c r="E6" s="10">
        <f t="shared" si="0"/>
        <v>6.7114093959730337E-3</v>
      </c>
      <c r="F6" s="10">
        <f t="shared" si="0"/>
        <v>0.14666666666666672</v>
      </c>
      <c r="G6" s="10">
        <f t="shared" si="0"/>
        <v>-1.5988372093023173E-2</v>
      </c>
      <c r="H6" s="10">
        <f t="shared" si="0"/>
        <v>7.6809453471196498E-2</v>
      </c>
      <c r="I6" s="10">
        <f t="shared" si="0"/>
        <v>-3.292181069958855E-2</v>
      </c>
      <c r="J6" s="10">
        <f t="shared" si="0"/>
        <v>6.3829787234042534E-2</v>
      </c>
      <c r="K6" s="10">
        <f t="shared" si="0"/>
        <v>-7.999999999999996E-2</v>
      </c>
      <c r="L6" s="10">
        <f t="shared" si="0"/>
        <v>1.7391304347826209E-2</v>
      </c>
      <c r="M6" s="2"/>
    </row>
    <row r="7" spans="1:14" x14ac:dyDescent="0.2">
      <c r="A7" s="24" t="s">
        <v>27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9"/>
    </row>
    <row r="8" spans="1:14" x14ac:dyDescent="0.2">
      <c r="A8" s="15" t="s">
        <v>29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4" x14ac:dyDescent="0.2">
      <c r="B10" s="3">
        <v>2009</v>
      </c>
      <c r="C10" s="3">
        <v>2010</v>
      </c>
      <c r="D10" s="3">
        <v>2011</v>
      </c>
      <c r="E10" s="3">
        <v>2012</v>
      </c>
      <c r="F10" s="3">
        <v>2013</v>
      </c>
      <c r="G10" s="3">
        <v>2014</v>
      </c>
      <c r="H10" s="3">
        <v>2015</v>
      </c>
      <c r="I10" s="3">
        <v>2016</v>
      </c>
      <c r="J10" s="3" t="s">
        <v>0</v>
      </c>
      <c r="K10" s="3" t="s">
        <v>1</v>
      </c>
      <c r="L10" s="3" t="s">
        <v>2</v>
      </c>
    </row>
    <row r="11" spans="1:14" x14ac:dyDescent="0.2">
      <c r="A11" s="5" t="s">
        <v>9</v>
      </c>
      <c r="B11" s="6">
        <v>319501</v>
      </c>
      <c r="C11" s="6">
        <v>339062</v>
      </c>
      <c r="D11" s="6">
        <v>338429</v>
      </c>
      <c r="E11" s="6">
        <v>340470</v>
      </c>
      <c r="F11" s="6">
        <v>346415</v>
      </c>
      <c r="G11" s="6">
        <v>349297</v>
      </c>
      <c r="H11" s="6">
        <v>352341</v>
      </c>
      <c r="I11" s="6">
        <v>353671</v>
      </c>
      <c r="J11" s="6">
        <v>354698</v>
      </c>
      <c r="K11" s="6">
        <v>354205</v>
      </c>
      <c r="L11" s="6">
        <v>360835</v>
      </c>
    </row>
    <row r="12" spans="1:14" x14ac:dyDescent="0.2">
      <c r="A12" s="1" t="s">
        <v>4</v>
      </c>
      <c r="B12" s="7">
        <v>97231</v>
      </c>
      <c r="C12" s="7">
        <v>102333</v>
      </c>
      <c r="D12" s="7">
        <v>106070</v>
      </c>
      <c r="E12" s="7">
        <v>109315</v>
      </c>
      <c r="F12" s="7">
        <v>113764</v>
      </c>
      <c r="G12" s="7">
        <v>118401</v>
      </c>
      <c r="H12" s="7">
        <v>122591</v>
      </c>
      <c r="I12" s="7">
        <v>125961</v>
      </c>
      <c r="J12" s="7">
        <v>128840</v>
      </c>
      <c r="K12" s="7">
        <v>132400</v>
      </c>
      <c r="L12" s="7">
        <v>137017</v>
      </c>
    </row>
    <row r="13" spans="1:14" x14ac:dyDescent="0.2">
      <c r="A13" s="1" t="s">
        <v>5</v>
      </c>
      <c r="B13" s="7">
        <v>41650</v>
      </c>
      <c r="C13" s="7">
        <v>43134</v>
      </c>
      <c r="D13" s="7">
        <v>43301</v>
      </c>
      <c r="E13" s="7">
        <v>43051</v>
      </c>
      <c r="F13" s="7">
        <v>43226</v>
      </c>
      <c r="G13" s="7">
        <v>42219</v>
      </c>
      <c r="H13" s="7">
        <v>41241</v>
      </c>
      <c r="I13" s="7">
        <v>40397</v>
      </c>
      <c r="J13" s="7">
        <v>39653</v>
      </c>
      <c r="K13" s="7">
        <v>39358</v>
      </c>
      <c r="L13" s="7">
        <v>40695</v>
      </c>
    </row>
    <row r="14" spans="1:14" x14ac:dyDescent="0.2">
      <c r="A14" s="1" t="s">
        <v>10</v>
      </c>
      <c r="B14" s="7">
        <v>26602</v>
      </c>
      <c r="C14" s="7">
        <v>26800</v>
      </c>
      <c r="D14" s="7">
        <v>26761</v>
      </c>
      <c r="E14" s="7">
        <v>27051</v>
      </c>
      <c r="F14" s="7">
        <v>27502</v>
      </c>
      <c r="G14" s="7">
        <v>28258</v>
      </c>
      <c r="H14" s="7">
        <v>28749</v>
      </c>
      <c r="I14" s="7">
        <v>29151</v>
      </c>
      <c r="J14" s="7">
        <v>29456</v>
      </c>
      <c r="K14" s="7">
        <v>30231</v>
      </c>
      <c r="L14" s="7">
        <v>30653</v>
      </c>
    </row>
    <row r="15" spans="1:14" ht="28" x14ac:dyDescent="0.2">
      <c r="A15" s="1" t="s">
        <v>6</v>
      </c>
      <c r="B15" s="7">
        <v>23552</v>
      </c>
      <c r="C15" s="7">
        <v>22878</v>
      </c>
      <c r="D15" s="7">
        <v>21148</v>
      </c>
      <c r="E15" s="7">
        <v>19509</v>
      </c>
      <c r="F15" s="7">
        <v>18413</v>
      </c>
      <c r="G15" s="7">
        <v>17363</v>
      </c>
      <c r="H15" s="7">
        <v>15461</v>
      </c>
      <c r="I15" s="7">
        <v>13636</v>
      </c>
      <c r="J15" s="7">
        <v>12134</v>
      </c>
      <c r="K15" s="7">
        <v>9401</v>
      </c>
      <c r="L15" s="7">
        <v>8463</v>
      </c>
    </row>
    <row r="16" spans="1:14" x14ac:dyDescent="0.2">
      <c r="A16" s="1" t="s">
        <v>7</v>
      </c>
      <c r="B16" s="7">
        <v>18078</v>
      </c>
      <c r="C16" s="7">
        <v>23232</v>
      </c>
      <c r="D16" s="7">
        <v>21912</v>
      </c>
      <c r="E16" s="7">
        <v>22534</v>
      </c>
      <c r="F16" s="7">
        <v>19930</v>
      </c>
      <c r="G16" s="7">
        <v>18726</v>
      </c>
      <c r="H16" s="7">
        <v>18144</v>
      </c>
      <c r="I16" s="7">
        <v>16216</v>
      </c>
      <c r="J16" s="7">
        <v>16050</v>
      </c>
      <c r="K16" s="7">
        <v>15250</v>
      </c>
      <c r="L16" s="7">
        <v>15724</v>
      </c>
    </row>
    <row r="17" spans="1:12" x14ac:dyDescent="0.2">
      <c r="A17" s="1" t="s">
        <v>8</v>
      </c>
      <c r="B17" s="7">
        <v>14253</v>
      </c>
      <c r="C17" s="7">
        <v>15745</v>
      </c>
      <c r="D17" s="7">
        <v>16353</v>
      </c>
      <c r="E17" s="7">
        <v>18034</v>
      </c>
      <c r="F17" s="7">
        <v>20711</v>
      </c>
      <c r="G17" s="7">
        <v>19406</v>
      </c>
      <c r="H17" s="7">
        <v>19830</v>
      </c>
      <c r="I17" s="7">
        <v>19551</v>
      </c>
      <c r="J17" s="7">
        <v>17355</v>
      </c>
      <c r="K17" s="7">
        <v>15494</v>
      </c>
      <c r="L17" s="7">
        <v>14224</v>
      </c>
    </row>
    <row r="18" spans="1:12" x14ac:dyDescent="0.2">
      <c r="A18" s="1" t="s">
        <v>11</v>
      </c>
      <c r="B18" s="7">
        <v>27096</v>
      </c>
      <c r="C18" s="7">
        <v>26721</v>
      </c>
      <c r="D18" s="7">
        <v>25606</v>
      </c>
      <c r="E18" s="7">
        <v>23620</v>
      </c>
      <c r="F18" s="7">
        <v>22275</v>
      </c>
      <c r="G18" s="7">
        <v>22042</v>
      </c>
      <c r="H18" s="7">
        <v>21374</v>
      </c>
      <c r="I18" s="7">
        <v>21489</v>
      </c>
      <c r="J18" s="7">
        <v>21615</v>
      </c>
      <c r="K18" s="7">
        <v>21775</v>
      </c>
      <c r="L18" s="7">
        <v>22365</v>
      </c>
    </row>
    <row r="19" spans="1:12" x14ac:dyDescent="0.2">
      <c r="A19" s="1" t="s">
        <v>12</v>
      </c>
      <c r="B19" s="7">
        <v>18077</v>
      </c>
      <c r="C19" s="7">
        <v>18160</v>
      </c>
      <c r="D19" s="7">
        <v>17470</v>
      </c>
      <c r="E19" s="7">
        <v>16759</v>
      </c>
      <c r="F19" s="7">
        <v>16875</v>
      </c>
      <c r="G19" s="7">
        <v>16826</v>
      </c>
      <c r="H19" s="7">
        <v>16805</v>
      </c>
      <c r="I19" s="7">
        <v>16817</v>
      </c>
      <c r="J19" s="7">
        <v>16713</v>
      </c>
      <c r="K19" s="7">
        <v>16603</v>
      </c>
      <c r="L19" s="7">
        <v>16510</v>
      </c>
    </row>
    <row r="20" spans="1:12" x14ac:dyDescent="0.2">
      <c r="A20" s="1" t="s">
        <v>13</v>
      </c>
      <c r="B20" s="7">
        <v>46544</v>
      </c>
      <c r="C20" s="7">
        <v>53606</v>
      </c>
      <c r="D20" s="7">
        <v>53565</v>
      </c>
      <c r="E20" s="7">
        <v>54115</v>
      </c>
      <c r="F20" s="7">
        <v>56695</v>
      </c>
      <c r="G20" s="7">
        <v>59761</v>
      </c>
      <c r="H20" s="7">
        <v>61889</v>
      </c>
      <c r="I20" s="7">
        <v>64104</v>
      </c>
      <c r="J20" s="7">
        <v>66528</v>
      </c>
      <c r="K20" s="7">
        <v>67689</v>
      </c>
      <c r="L20" s="7">
        <v>69276</v>
      </c>
    </row>
    <row r="21" spans="1:12" x14ac:dyDescent="0.2">
      <c r="A21" s="1" t="s">
        <v>14</v>
      </c>
      <c r="B21" s="7">
        <v>6418</v>
      </c>
      <c r="C21" s="7">
        <v>6454</v>
      </c>
      <c r="D21" s="7">
        <v>6241</v>
      </c>
      <c r="E21" s="7">
        <v>6484</v>
      </c>
      <c r="F21" s="7">
        <v>7024</v>
      </c>
      <c r="G21" s="7">
        <v>6295</v>
      </c>
      <c r="H21" s="7">
        <v>6257</v>
      </c>
      <c r="I21" s="7">
        <v>6350</v>
      </c>
      <c r="J21" s="7">
        <v>6354</v>
      </c>
      <c r="K21" s="7">
        <v>6004</v>
      </c>
      <c r="L21" s="7">
        <v>5908</v>
      </c>
    </row>
    <row r="22" spans="1:12" x14ac:dyDescent="0.2">
      <c r="A22" s="5" t="s">
        <v>15</v>
      </c>
    </row>
    <row r="23" spans="1:12" x14ac:dyDescent="0.2">
      <c r="A23" s="5" t="s">
        <v>9</v>
      </c>
      <c r="B23" s="8">
        <f>B11/1000</f>
        <v>319.50099999999998</v>
      </c>
      <c r="C23" s="8">
        <f t="shared" ref="C23:L23" si="1">C11/1000</f>
        <v>339.06200000000001</v>
      </c>
      <c r="D23" s="8">
        <f t="shared" si="1"/>
        <v>338.42899999999997</v>
      </c>
      <c r="E23" s="8">
        <f t="shared" si="1"/>
        <v>340.47</v>
      </c>
      <c r="F23" s="8">
        <f t="shared" si="1"/>
        <v>346.41500000000002</v>
      </c>
      <c r="G23" s="8">
        <f t="shared" si="1"/>
        <v>349.29700000000003</v>
      </c>
      <c r="H23" s="8">
        <f t="shared" si="1"/>
        <v>352.34100000000001</v>
      </c>
      <c r="I23" s="8">
        <f t="shared" si="1"/>
        <v>353.67099999999999</v>
      </c>
      <c r="J23" s="8">
        <f t="shared" si="1"/>
        <v>354.69799999999998</v>
      </c>
      <c r="K23" s="8">
        <f t="shared" si="1"/>
        <v>354.20499999999998</v>
      </c>
      <c r="L23" s="8">
        <f t="shared" si="1"/>
        <v>360.83499999999998</v>
      </c>
    </row>
    <row r="24" spans="1:12" x14ac:dyDescent="0.2">
      <c r="A24" s="1" t="s">
        <v>4</v>
      </c>
      <c r="B24" s="8">
        <f t="shared" ref="B24:L33" si="2">B12/1000</f>
        <v>97.230999999999995</v>
      </c>
      <c r="C24" s="8">
        <f t="shared" si="2"/>
        <v>102.333</v>
      </c>
      <c r="D24" s="8">
        <f t="shared" si="2"/>
        <v>106.07</v>
      </c>
      <c r="E24" s="8">
        <f t="shared" si="2"/>
        <v>109.315</v>
      </c>
      <c r="F24" s="8">
        <f t="shared" si="2"/>
        <v>113.764</v>
      </c>
      <c r="G24" s="8">
        <f t="shared" si="2"/>
        <v>118.401</v>
      </c>
      <c r="H24" s="8">
        <f t="shared" si="2"/>
        <v>122.59099999999999</v>
      </c>
      <c r="I24" s="8">
        <f t="shared" si="2"/>
        <v>125.961</v>
      </c>
      <c r="J24" s="8">
        <f t="shared" si="2"/>
        <v>128.84</v>
      </c>
      <c r="K24" s="8">
        <f t="shared" si="2"/>
        <v>132.4</v>
      </c>
      <c r="L24" s="8">
        <f t="shared" si="2"/>
        <v>137.017</v>
      </c>
    </row>
    <row r="25" spans="1:12" x14ac:dyDescent="0.2">
      <c r="A25" s="1" t="s">
        <v>5</v>
      </c>
      <c r="B25" s="8">
        <f t="shared" si="2"/>
        <v>41.65</v>
      </c>
      <c r="C25" s="8">
        <f t="shared" si="2"/>
        <v>43.134</v>
      </c>
      <c r="D25" s="8">
        <f t="shared" si="2"/>
        <v>43.301000000000002</v>
      </c>
      <c r="E25" s="8">
        <f t="shared" si="2"/>
        <v>43.051000000000002</v>
      </c>
      <c r="F25" s="8">
        <f t="shared" si="2"/>
        <v>43.225999999999999</v>
      </c>
      <c r="G25" s="8">
        <f t="shared" si="2"/>
        <v>42.219000000000001</v>
      </c>
      <c r="H25" s="8">
        <f t="shared" si="2"/>
        <v>41.241</v>
      </c>
      <c r="I25" s="8">
        <f t="shared" si="2"/>
        <v>40.396999999999998</v>
      </c>
      <c r="J25" s="8">
        <f t="shared" si="2"/>
        <v>39.652999999999999</v>
      </c>
      <c r="K25" s="8">
        <f t="shared" si="2"/>
        <v>39.357999999999997</v>
      </c>
      <c r="L25" s="8">
        <f t="shared" si="2"/>
        <v>40.695</v>
      </c>
    </row>
    <row r="26" spans="1:12" x14ac:dyDescent="0.2">
      <c r="A26" s="1" t="s">
        <v>10</v>
      </c>
      <c r="B26" s="8">
        <f t="shared" si="2"/>
        <v>26.602</v>
      </c>
      <c r="C26" s="8">
        <f t="shared" si="2"/>
        <v>26.8</v>
      </c>
      <c r="D26" s="8">
        <f t="shared" si="2"/>
        <v>26.760999999999999</v>
      </c>
      <c r="E26" s="8">
        <f t="shared" si="2"/>
        <v>27.050999999999998</v>
      </c>
      <c r="F26" s="8">
        <f t="shared" si="2"/>
        <v>27.501999999999999</v>
      </c>
      <c r="G26" s="8">
        <f t="shared" si="2"/>
        <v>28.257999999999999</v>
      </c>
      <c r="H26" s="8">
        <f t="shared" si="2"/>
        <v>28.748999999999999</v>
      </c>
      <c r="I26" s="8">
        <f t="shared" si="2"/>
        <v>29.151</v>
      </c>
      <c r="J26" s="8">
        <f t="shared" si="2"/>
        <v>29.456</v>
      </c>
      <c r="K26" s="8">
        <f t="shared" si="2"/>
        <v>30.231000000000002</v>
      </c>
      <c r="L26" s="8">
        <f t="shared" si="2"/>
        <v>30.652999999999999</v>
      </c>
    </row>
    <row r="28" spans="1:12" ht="28" x14ac:dyDescent="0.2">
      <c r="A28" s="1" t="s">
        <v>6</v>
      </c>
      <c r="B28" s="8">
        <f>B15/1000</f>
        <v>23.552</v>
      </c>
      <c r="C28" s="8">
        <f>C15/1000</f>
        <v>22.878</v>
      </c>
      <c r="D28" s="8">
        <f>D15/1000</f>
        <v>21.148</v>
      </c>
      <c r="E28" s="8">
        <f>E15/1000</f>
        <v>19.509</v>
      </c>
      <c r="F28" s="8">
        <f>F15/1000</f>
        <v>18.413</v>
      </c>
      <c r="G28" s="8">
        <f>G15/1000</f>
        <v>17.363</v>
      </c>
      <c r="H28" s="8">
        <f>H15/1000</f>
        <v>15.461</v>
      </c>
      <c r="I28" s="8">
        <f>I15/1000</f>
        <v>13.635999999999999</v>
      </c>
      <c r="J28" s="8">
        <f>J15/1000</f>
        <v>12.134</v>
      </c>
      <c r="K28" s="8">
        <f>K15/1000</f>
        <v>9.4009999999999998</v>
      </c>
      <c r="L28" s="8">
        <f>L15/1000</f>
        <v>8.4629999999999992</v>
      </c>
    </row>
    <row r="29" spans="1:12" x14ac:dyDescent="0.2">
      <c r="A29" s="1" t="s">
        <v>7</v>
      </c>
      <c r="B29" s="8">
        <f>B16/1000</f>
        <v>18.077999999999999</v>
      </c>
      <c r="C29" s="8">
        <f>C16/1000</f>
        <v>23.231999999999999</v>
      </c>
      <c r="D29" s="8">
        <f>D16/1000</f>
        <v>21.911999999999999</v>
      </c>
      <c r="E29" s="8">
        <f>E16/1000</f>
        <v>22.533999999999999</v>
      </c>
      <c r="F29" s="8">
        <f>F16/1000</f>
        <v>19.93</v>
      </c>
      <c r="G29" s="8">
        <f>G16/1000</f>
        <v>18.725999999999999</v>
      </c>
      <c r="H29" s="8">
        <f>H16/1000</f>
        <v>18.143999999999998</v>
      </c>
      <c r="I29" s="8">
        <f>I16/1000</f>
        <v>16.216000000000001</v>
      </c>
      <c r="J29" s="8">
        <f>J16/1000</f>
        <v>16.05</v>
      </c>
      <c r="K29" s="8">
        <f>K16/1000</f>
        <v>15.25</v>
      </c>
      <c r="L29" s="8">
        <f>L16/1000</f>
        <v>15.724</v>
      </c>
    </row>
    <row r="30" spans="1:12" x14ac:dyDescent="0.2">
      <c r="A30" s="1" t="s">
        <v>8</v>
      </c>
      <c r="B30" s="8">
        <f>B17/1000</f>
        <v>14.253</v>
      </c>
      <c r="C30" s="8">
        <f>C17/1000</f>
        <v>15.744999999999999</v>
      </c>
      <c r="D30" s="8">
        <f>D17/1000</f>
        <v>16.353000000000002</v>
      </c>
      <c r="E30" s="8">
        <f>E17/1000</f>
        <v>18.033999999999999</v>
      </c>
      <c r="F30" s="8">
        <f>F17/1000</f>
        <v>20.710999999999999</v>
      </c>
      <c r="G30" s="8">
        <f>G17/1000</f>
        <v>19.405999999999999</v>
      </c>
      <c r="H30" s="8">
        <f>H17/1000</f>
        <v>19.829999999999998</v>
      </c>
      <c r="I30" s="8">
        <f>I17/1000</f>
        <v>19.550999999999998</v>
      </c>
      <c r="J30" s="8">
        <f>J17/1000</f>
        <v>17.355</v>
      </c>
      <c r="K30" s="8">
        <f>K17/1000</f>
        <v>15.494</v>
      </c>
      <c r="L30" s="8">
        <f>L17/1000</f>
        <v>14.224</v>
      </c>
    </row>
    <row r="32" spans="1:12" x14ac:dyDescent="0.2">
      <c r="A32" s="1" t="s">
        <v>11</v>
      </c>
      <c r="B32" s="8">
        <f>B18/1000</f>
        <v>27.096</v>
      </c>
      <c r="C32" s="8">
        <f>C18/1000</f>
        <v>26.721</v>
      </c>
      <c r="D32" s="8">
        <f>D18/1000</f>
        <v>25.606000000000002</v>
      </c>
      <c r="E32" s="8">
        <f>E18/1000</f>
        <v>23.62</v>
      </c>
      <c r="F32" s="8">
        <f>F18/1000</f>
        <v>22.274999999999999</v>
      </c>
      <c r="G32" s="8">
        <f>G18/1000</f>
        <v>22.042000000000002</v>
      </c>
      <c r="H32" s="8">
        <f>H18/1000</f>
        <v>21.373999999999999</v>
      </c>
      <c r="I32" s="8">
        <f>I18/1000</f>
        <v>21.489000000000001</v>
      </c>
      <c r="J32" s="8">
        <f>J18/1000</f>
        <v>21.614999999999998</v>
      </c>
      <c r="K32" s="8">
        <f>K18/1000</f>
        <v>21.774999999999999</v>
      </c>
      <c r="L32" s="8">
        <f>L18/1000</f>
        <v>22.364999999999998</v>
      </c>
    </row>
    <row r="33" spans="1:12" x14ac:dyDescent="0.2">
      <c r="A33" s="1" t="s">
        <v>12</v>
      </c>
      <c r="B33" s="8">
        <f>B19/1000</f>
        <v>18.077000000000002</v>
      </c>
      <c r="C33" s="8">
        <f>C19/1000</f>
        <v>18.16</v>
      </c>
      <c r="D33" s="8">
        <f>D19/1000</f>
        <v>17.47</v>
      </c>
      <c r="E33" s="8">
        <f>E19/1000</f>
        <v>16.759</v>
      </c>
      <c r="F33" s="8">
        <f>F19/1000</f>
        <v>16.875</v>
      </c>
      <c r="G33" s="8">
        <f>G19/1000</f>
        <v>16.826000000000001</v>
      </c>
      <c r="H33" s="8">
        <f>H19/1000</f>
        <v>16.805</v>
      </c>
      <c r="I33" s="8">
        <f>I19/1000</f>
        <v>16.817</v>
      </c>
      <c r="J33" s="8">
        <f>J19/1000</f>
        <v>16.713000000000001</v>
      </c>
      <c r="K33" s="8">
        <f>K19/1000</f>
        <v>16.603000000000002</v>
      </c>
      <c r="L33" s="8">
        <f>L19/1000</f>
        <v>16.510000000000002</v>
      </c>
    </row>
    <row r="35" spans="1:12" x14ac:dyDescent="0.2">
      <c r="A35" s="1" t="s">
        <v>13</v>
      </c>
      <c r="B35" s="8">
        <f>B20/1000</f>
        <v>46.543999999999997</v>
      </c>
      <c r="C35" s="8">
        <f>C20/1000</f>
        <v>53.606000000000002</v>
      </c>
      <c r="D35" s="8">
        <f>D20/1000</f>
        <v>53.564999999999998</v>
      </c>
      <c r="E35" s="8">
        <f>E20/1000</f>
        <v>54.115000000000002</v>
      </c>
      <c r="F35" s="8">
        <f>F20/1000</f>
        <v>56.695</v>
      </c>
      <c r="G35" s="8">
        <f>G20/1000</f>
        <v>59.761000000000003</v>
      </c>
      <c r="H35" s="8">
        <f>H20/1000</f>
        <v>61.889000000000003</v>
      </c>
      <c r="I35" s="8">
        <f>I20/1000</f>
        <v>64.103999999999999</v>
      </c>
      <c r="J35" s="8">
        <f>J20/1000</f>
        <v>66.528000000000006</v>
      </c>
      <c r="K35" s="8">
        <f>K20/1000</f>
        <v>67.688999999999993</v>
      </c>
      <c r="L35" s="8">
        <f>L20/1000</f>
        <v>69.275999999999996</v>
      </c>
    </row>
    <row r="36" spans="1:12" x14ac:dyDescent="0.2">
      <c r="A36" s="1" t="s">
        <v>14</v>
      </c>
      <c r="B36" s="8">
        <f>B21/1000</f>
        <v>6.4180000000000001</v>
      </c>
      <c r="C36" s="8">
        <f>C21/1000</f>
        <v>6.4539999999999997</v>
      </c>
      <c r="D36" s="8">
        <f>D21/1000</f>
        <v>6.2409999999999997</v>
      </c>
      <c r="E36" s="8">
        <f>E21/1000</f>
        <v>6.484</v>
      </c>
      <c r="F36" s="8">
        <f>F21/1000</f>
        <v>7.024</v>
      </c>
      <c r="G36" s="8">
        <f>G21/1000</f>
        <v>6.2949999999999999</v>
      </c>
      <c r="H36" s="8">
        <f>H21/1000</f>
        <v>6.2569999999999997</v>
      </c>
      <c r="I36" s="8">
        <f>I21/1000</f>
        <v>6.35</v>
      </c>
      <c r="J36" s="8">
        <f>J21/1000</f>
        <v>6.3540000000000001</v>
      </c>
      <c r="K36" s="8">
        <f>K21/1000</f>
        <v>6.0039999999999996</v>
      </c>
      <c r="L36" s="8">
        <f>L21/1000</f>
        <v>5.9080000000000004</v>
      </c>
    </row>
    <row r="38" spans="1:12" x14ac:dyDescent="0.2">
      <c r="A38" s="1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33" customHeight="1" x14ac:dyDescent="0.2">
      <c r="A39" s="16" t="s">
        <v>30</v>
      </c>
      <c r="B39" s="17">
        <v>2009</v>
      </c>
      <c r="C39" s="17">
        <v>2010</v>
      </c>
      <c r="D39" s="17">
        <v>2011</v>
      </c>
      <c r="E39" s="17">
        <v>2012</v>
      </c>
      <c r="F39" s="17">
        <v>2013</v>
      </c>
      <c r="G39" s="17">
        <v>2014</v>
      </c>
      <c r="H39" s="17">
        <v>2015</v>
      </c>
      <c r="I39" s="17">
        <v>2016</v>
      </c>
      <c r="J39" s="17" t="s">
        <v>0</v>
      </c>
      <c r="K39" s="17" t="s">
        <v>1</v>
      </c>
      <c r="L39" s="17" t="s">
        <v>2</v>
      </c>
    </row>
    <row r="40" spans="1:12" x14ac:dyDescent="0.2">
      <c r="A40" s="12" t="s">
        <v>19</v>
      </c>
      <c r="B40" s="13">
        <f>SUM(B24:B26)</f>
        <v>165.483</v>
      </c>
      <c r="C40" s="13">
        <f>SUM(C24:C26)</f>
        <v>172.267</v>
      </c>
      <c r="D40" s="13">
        <f>SUM(D24:D26)</f>
        <v>176.13199999999998</v>
      </c>
      <c r="E40" s="13">
        <f>SUM(E24:E26)</f>
        <v>179.41699999999997</v>
      </c>
      <c r="F40" s="13">
        <f>SUM(F24:F26)</f>
        <v>184.49200000000002</v>
      </c>
      <c r="G40" s="13">
        <f>SUM(G24:G26)</f>
        <v>188.87800000000001</v>
      </c>
      <c r="H40" s="13">
        <f>SUM(H24:H26)</f>
        <v>192.58099999999999</v>
      </c>
      <c r="I40" s="13">
        <f>SUM(I24:I26)</f>
        <v>195.50900000000001</v>
      </c>
      <c r="J40" s="13">
        <f>SUM(J24:J26)</f>
        <v>197.94899999999998</v>
      </c>
      <c r="K40" s="13">
        <f>SUM(K24:K26)</f>
        <v>201.989</v>
      </c>
      <c r="L40" s="13">
        <f>SUM(L24:L26)</f>
        <v>208.36499999999998</v>
      </c>
    </row>
    <row r="41" spans="1:12" x14ac:dyDescent="0.2">
      <c r="A41" s="18" t="s">
        <v>20</v>
      </c>
      <c r="B41" s="19">
        <f>SUM(B28:B30)</f>
        <v>55.882999999999996</v>
      </c>
      <c r="C41" s="19">
        <f>SUM(C28:C30)</f>
        <v>61.854999999999997</v>
      </c>
      <c r="D41" s="19">
        <f>SUM(D28:D30)</f>
        <v>59.413000000000004</v>
      </c>
      <c r="E41" s="19">
        <f>SUM(E28:E30)</f>
        <v>60.076999999999998</v>
      </c>
      <c r="F41" s="19">
        <f>SUM(F28:F30)</f>
        <v>59.054000000000002</v>
      </c>
      <c r="G41" s="19">
        <f>SUM(G28:G30)</f>
        <v>55.494999999999997</v>
      </c>
      <c r="H41" s="19">
        <f>SUM(H28:H30)</f>
        <v>53.434999999999995</v>
      </c>
      <c r="I41" s="19">
        <f>SUM(I28:I30)</f>
        <v>49.402999999999999</v>
      </c>
      <c r="J41" s="19">
        <f>SUM(J28:J30)</f>
        <v>45.539000000000001</v>
      </c>
      <c r="K41" s="19">
        <f>SUM(K28:K30)</f>
        <v>40.144999999999996</v>
      </c>
      <c r="L41" s="19">
        <f>SUM(L28:L30)</f>
        <v>38.411000000000001</v>
      </c>
    </row>
    <row r="42" spans="1:12" x14ac:dyDescent="0.2">
      <c r="A42" s="12" t="s">
        <v>21</v>
      </c>
      <c r="B42" s="13">
        <f>SUM(B32:B33)</f>
        <v>45.173000000000002</v>
      </c>
      <c r="C42" s="13">
        <f>SUM(C32:C33)</f>
        <v>44.881</v>
      </c>
      <c r="D42" s="13">
        <f>SUM(D32:D33)</f>
        <v>43.076000000000001</v>
      </c>
      <c r="E42" s="13">
        <f>SUM(E32:E33)</f>
        <v>40.379000000000005</v>
      </c>
      <c r="F42" s="13">
        <f>SUM(F32:F33)</f>
        <v>39.15</v>
      </c>
      <c r="G42" s="13">
        <f>SUM(G32:G33)</f>
        <v>38.868000000000002</v>
      </c>
      <c r="H42" s="13">
        <f>SUM(H32:H33)</f>
        <v>38.179000000000002</v>
      </c>
      <c r="I42" s="13">
        <f>SUM(I32:I33)</f>
        <v>38.305999999999997</v>
      </c>
      <c r="J42" s="13">
        <f>SUM(J32:J33)</f>
        <v>38.328000000000003</v>
      </c>
      <c r="K42" s="13">
        <f>SUM(K32:K33)</f>
        <v>38.378</v>
      </c>
      <c r="L42" s="13">
        <f>SUM(L32:L33)</f>
        <v>38.875</v>
      </c>
    </row>
    <row r="43" spans="1:12" x14ac:dyDescent="0.2">
      <c r="A43" s="18" t="s">
        <v>22</v>
      </c>
      <c r="B43" s="20">
        <f>SUM(B35:B36)</f>
        <v>52.961999999999996</v>
      </c>
      <c r="C43" s="20">
        <f>SUM(C35:C36)</f>
        <v>60.06</v>
      </c>
      <c r="D43" s="20">
        <f>SUM(D35:D36)</f>
        <v>59.805999999999997</v>
      </c>
      <c r="E43" s="20">
        <f>SUM(E35:E36)</f>
        <v>60.599000000000004</v>
      </c>
      <c r="F43" s="20">
        <f>SUM(F35:F36)</f>
        <v>63.719000000000001</v>
      </c>
      <c r="G43" s="20">
        <f>SUM(G35:G36)</f>
        <v>66.055999999999997</v>
      </c>
      <c r="H43" s="20">
        <f>SUM(H35:H36)</f>
        <v>68.146000000000001</v>
      </c>
      <c r="I43" s="20">
        <f>SUM(I35:I36)</f>
        <v>70.453999999999994</v>
      </c>
      <c r="J43" s="20">
        <f>SUM(J35:J36)</f>
        <v>72.882000000000005</v>
      </c>
      <c r="K43" s="20">
        <f>SUM(K35:K36)</f>
        <v>73.692999999999998</v>
      </c>
      <c r="L43" s="20">
        <f>SUM(L35:L36)</f>
        <v>75.183999999999997</v>
      </c>
    </row>
    <row r="44" spans="1:12" x14ac:dyDescent="0.2">
      <c r="A44" s="1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18" t="s">
        <v>19</v>
      </c>
      <c r="B45" s="21" t="s">
        <v>24</v>
      </c>
      <c r="C45" s="22">
        <f>C40/B40-1</f>
        <v>4.0995147537813414E-2</v>
      </c>
      <c r="D45" s="22">
        <f t="shared" ref="D45:L45" si="3">D40/C40-1</f>
        <v>2.2436102097325605E-2</v>
      </c>
      <c r="E45" s="22">
        <f t="shared" si="3"/>
        <v>1.8650784638793549E-2</v>
      </c>
      <c r="F45" s="22">
        <f t="shared" si="3"/>
        <v>2.8286059849401468E-2</v>
      </c>
      <c r="G45" s="22">
        <f t="shared" si="3"/>
        <v>2.3773388548012919E-2</v>
      </c>
      <c r="H45" s="22">
        <f t="shared" si="3"/>
        <v>1.9605247831933736E-2</v>
      </c>
      <c r="I45" s="22">
        <f t="shared" si="3"/>
        <v>1.5203992086446849E-2</v>
      </c>
      <c r="J45" s="22">
        <f t="shared" si="3"/>
        <v>1.2480243876240804E-2</v>
      </c>
      <c r="K45" s="22">
        <f t="shared" si="3"/>
        <v>2.0409297344265553E-2</v>
      </c>
      <c r="L45" s="22">
        <f t="shared" si="3"/>
        <v>3.1566075380342395E-2</v>
      </c>
    </row>
    <row r="46" spans="1:12" x14ac:dyDescent="0.2">
      <c r="A46" s="12" t="s">
        <v>20</v>
      </c>
      <c r="B46" t="s">
        <v>24</v>
      </c>
      <c r="C46" s="14">
        <f t="shared" ref="C46:L48" si="4">C41/B41-1</f>
        <v>0.10686613102374598</v>
      </c>
      <c r="D46" s="14">
        <f t="shared" si="4"/>
        <v>-3.9479427693799862E-2</v>
      </c>
      <c r="E46" s="14">
        <f t="shared" si="4"/>
        <v>1.1176005251375853E-2</v>
      </c>
      <c r="F46" s="14">
        <f t="shared" si="4"/>
        <v>-1.7028147211079037E-2</v>
      </c>
      <c r="G46" s="14">
        <f t="shared" si="4"/>
        <v>-6.0266874386155078E-2</v>
      </c>
      <c r="H46" s="14">
        <f t="shared" si="4"/>
        <v>-3.7120461302820096E-2</v>
      </c>
      <c r="I46" s="14">
        <f t="shared" si="4"/>
        <v>-7.5456161691775048E-2</v>
      </c>
      <c r="J46" s="14">
        <f t="shared" si="4"/>
        <v>-7.8213873651397647E-2</v>
      </c>
      <c r="K46" s="14">
        <f t="shared" si="4"/>
        <v>-0.11844792375765834</v>
      </c>
      <c r="L46" s="14">
        <f t="shared" si="4"/>
        <v>-4.3193423838585043E-2</v>
      </c>
    </row>
    <row r="47" spans="1:12" x14ac:dyDescent="0.2">
      <c r="A47" s="18" t="s">
        <v>21</v>
      </c>
      <c r="B47" s="23" t="s">
        <v>24</v>
      </c>
      <c r="C47" s="22">
        <f t="shared" si="4"/>
        <v>-6.4640382529387308E-3</v>
      </c>
      <c r="D47" s="22">
        <f t="shared" si="4"/>
        <v>-4.0217463960250388E-2</v>
      </c>
      <c r="E47" s="22">
        <f t="shared" si="4"/>
        <v>-6.2610270220076036E-2</v>
      </c>
      <c r="F47" s="22">
        <f t="shared" si="4"/>
        <v>-3.0436613090963238E-2</v>
      </c>
      <c r="G47" s="22">
        <f t="shared" si="4"/>
        <v>-7.2030651340995178E-3</v>
      </c>
      <c r="H47" s="22">
        <f t="shared" si="4"/>
        <v>-1.7726664608418208E-2</v>
      </c>
      <c r="I47" s="22">
        <f t="shared" si="4"/>
        <v>3.3264359988474101E-3</v>
      </c>
      <c r="J47" s="22">
        <f t="shared" si="4"/>
        <v>5.7432256043443708E-4</v>
      </c>
      <c r="K47" s="22">
        <f t="shared" si="4"/>
        <v>1.3045293258191482E-3</v>
      </c>
      <c r="L47" s="22">
        <f t="shared" si="4"/>
        <v>1.2950127677315182E-2</v>
      </c>
    </row>
    <row r="48" spans="1:12" x14ac:dyDescent="0.2">
      <c r="A48" s="12" t="s">
        <v>22</v>
      </c>
      <c r="B48" t="s">
        <v>24</v>
      </c>
      <c r="C48" s="14">
        <f t="shared" si="4"/>
        <v>0.13402061855670122</v>
      </c>
      <c r="D48" s="14">
        <f t="shared" si="4"/>
        <v>-4.2291042291042746E-3</v>
      </c>
      <c r="E48" s="14">
        <f t="shared" si="4"/>
        <v>1.3259539176671442E-2</v>
      </c>
      <c r="F48" s="14">
        <f t="shared" si="4"/>
        <v>5.148599811878074E-2</v>
      </c>
      <c r="G48" s="14">
        <f t="shared" si="4"/>
        <v>3.6676658453522526E-2</v>
      </c>
      <c r="H48" s="14">
        <f t="shared" si="4"/>
        <v>3.1639820758144754E-2</v>
      </c>
      <c r="I48" s="14">
        <f t="shared" si="4"/>
        <v>3.3868458897073905E-2</v>
      </c>
      <c r="J48" s="14">
        <f t="shared" si="4"/>
        <v>3.4462202288017885E-2</v>
      </c>
      <c r="K48" s="14">
        <f t="shared" si="4"/>
        <v>1.1127576081885637E-2</v>
      </c>
      <c r="L48" s="14">
        <f t="shared" si="4"/>
        <v>2.0232586541462538E-2</v>
      </c>
    </row>
    <row r="49" spans="1:12" ht="17" customHeight="1" x14ac:dyDescent="0.2">
      <c r="A49" s="24" t="s">
        <v>25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 ht="17" customHeight="1" x14ac:dyDescent="0.2">
      <c r="A50" s="15" t="s">
        <v>26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2" spans="1:12" x14ac:dyDescent="0.2">
      <c r="L52" s="9">
        <f>L40/L23</f>
        <v>0.57745229814180998</v>
      </c>
    </row>
  </sheetData>
  <mergeCells count="4">
    <mergeCell ref="A49:L49"/>
    <mergeCell ref="A50:L50"/>
    <mergeCell ref="A7:L7"/>
    <mergeCell ref="A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2021-04-15T06:25:38Z</dcterms:created>
  <dcterms:modified xsi:type="dcterms:W3CDTF">2021-04-18T19:06:16Z</dcterms:modified>
</cp:coreProperties>
</file>