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Samf B/Metode opgaver /"/>
    </mc:Choice>
  </mc:AlternateContent>
  <xr:revisionPtr revIDLastSave="0" documentId="13_ncr:1_{CD877F1D-6A6B-8E41-9FFD-6538813B20A5}" xr6:coauthVersionLast="46" xr6:coauthVersionMax="46" xr10:uidLastSave="{00000000-0000-0000-0000-000000000000}"/>
  <bookViews>
    <workbookView xWindow="0" yWindow="460" windowWidth="25600" windowHeight="14160" xr2:uid="{C662A961-6799-B04A-9787-832851E0E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D54" i="1"/>
  <c r="E54" i="1"/>
  <c r="E59" i="1" s="1"/>
  <c r="F54" i="1"/>
  <c r="F59" i="1" s="1"/>
  <c r="G54" i="1"/>
  <c r="H54" i="1"/>
  <c r="I54" i="1"/>
  <c r="J54" i="1"/>
  <c r="K54" i="1"/>
  <c r="L54" i="1"/>
  <c r="D60" i="1"/>
  <c r="E60" i="1"/>
  <c r="F60" i="1"/>
  <c r="G60" i="1"/>
  <c r="H60" i="1"/>
  <c r="I60" i="1"/>
  <c r="J60" i="1"/>
  <c r="K60" i="1"/>
  <c r="L60" i="1"/>
  <c r="D59" i="1"/>
  <c r="G59" i="1"/>
  <c r="H59" i="1"/>
  <c r="I59" i="1"/>
  <c r="J59" i="1"/>
  <c r="K59" i="1"/>
  <c r="L59" i="1"/>
  <c r="C59" i="1"/>
  <c r="C60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C58" i="1"/>
  <c r="C55" i="1"/>
  <c r="C56" i="1"/>
  <c r="C57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J51" i="1" s="1"/>
  <c r="K50" i="1"/>
  <c r="L50" i="1"/>
  <c r="B47" i="1"/>
  <c r="B48" i="1"/>
  <c r="B49" i="1"/>
  <c r="B50" i="1"/>
  <c r="B46" i="1"/>
  <c r="C51" i="1"/>
  <c r="D51" i="1"/>
  <c r="E51" i="1"/>
  <c r="F51" i="1"/>
  <c r="G51" i="1"/>
  <c r="H51" i="1"/>
  <c r="I51" i="1"/>
  <c r="K51" i="1"/>
  <c r="L51" i="1"/>
  <c r="B51" i="1" l="1"/>
  <c r="G5" i="1"/>
  <c r="D9" i="1"/>
  <c r="E9" i="1"/>
  <c r="F9" i="1"/>
  <c r="G9" i="1"/>
  <c r="H9" i="1"/>
  <c r="I9" i="1"/>
  <c r="J9" i="1"/>
  <c r="K9" i="1"/>
  <c r="L9" i="1"/>
  <c r="C9" i="1"/>
  <c r="B9" i="1"/>
  <c r="B5" i="1"/>
  <c r="C5" i="1"/>
  <c r="D5" i="1"/>
  <c r="E5" i="1"/>
  <c r="F5" i="1"/>
  <c r="H5" i="1"/>
  <c r="I5" i="1"/>
  <c r="J5" i="1"/>
  <c r="K5" i="1"/>
  <c r="L5" i="1"/>
  <c r="G4" i="1" l="1"/>
</calcChain>
</file>

<file path=xl/sharedStrings.xml><?xml version="1.0" encoding="utf-8"?>
<sst xmlns="http://schemas.openxmlformats.org/spreadsheetml/2006/main" count="37" uniqueCount="20">
  <si>
    <t>2017*</t>
  </si>
  <si>
    <t>2018*</t>
  </si>
  <si>
    <t>2019*</t>
  </si>
  <si>
    <t xml:space="preserve">BNP </t>
  </si>
  <si>
    <t>Andel af BNP</t>
  </si>
  <si>
    <r>
      <t>I alt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</si>
  <si>
    <t>Indeksering (i alt)</t>
  </si>
  <si>
    <t>Nominel udvikling</t>
  </si>
  <si>
    <t xml:space="preserve">Opgave 3 </t>
  </si>
  <si>
    <t xml:space="preserve">Indkomstskatter  </t>
  </si>
  <si>
    <r>
      <t>Arbejdsmarkedsbidrag og kontingenter</t>
    </r>
    <r>
      <rPr>
        <sz val="10"/>
        <color rgb="FF000000"/>
        <rFont val="Arial"/>
        <family val="2"/>
      </rPr>
      <t xml:space="preserve">  </t>
    </r>
  </si>
  <si>
    <r>
      <t>Skat af formue, ejendom og besiddelse</t>
    </r>
    <r>
      <rPr>
        <sz val="10"/>
        <color rgb="FF000000"/>
        <rFont val="Arial"/>
        <family val="2"/>
      </rPr>
      <t xml:space="preserve">  </t>
    </r>
  </si>
  <si>
    <r>
      <t>Afgifter af varer og tjenester</t>
    </r>
    <r>
      <rPr>
        <sz val="10"/>
        <color rgb="FF000000"/>
        <rFont val="Arial"/>
        <family val="2"/>
      </rPr>
      <t xml:space="preserve">  </t>
    </r>
  </si>
  <si>
    <r>
      <t>Andre produktionsskatter</t>
    </r>
    <r>
      <rPr>
        <sz val="10"/>
        <color rgb="FF000000"/>
        <rFont val="Arial"/>
        <family val="2"/>
      </rPr>
      <t xml:space="preserve">  </t>
    </r>
  </si>
  <si>
    <t>Summeret</t>
  </si>
  <si>
    <t>Samlet Vækst</t>
  </si>
  <si>
    <r>
      <t>Arbejdsmarkedsbidrag og kontingenter</t>
    </r>
    <r>
      <rPr>
        <b/>
        <sz val="10"/>
        <color rgb="FF000000"/>
        <rFont val="Arial"/>
        <family val="2"/>
      </rPr>
      <t xml:space="preserve">  </t>
    </r>
  </si>
  <si>
    <r>
      <t>Skat af formue, ejendom og besiddelse</t>
    </r>
    <r>
      <rPr>
        <b/>
        <sz val="10"/>
        <color rgb="FF000000"/>
        <rFont val="Arial"/>
        <family val="2"/>
      </rPr>
      <t xml:space="preserve">  </t>
    </r>
  </si>
  <si>
    <r>
      <t>Afgifter af varer og tjenester</t>
    </r>
    <r>
      <rPr>
        <b/>
        <sz val="10"/>
        <color rgb="FF000000"/>
        <rFont val="Arial"/>
        <family val="2"/>
      </rPr>
      <t xml:space="preserve">  </t>
    </r>
  </si>
  <si>
    <r>
      <t>Andre produktionsskatter</t>
    </r>
    <r>
      <rPr>
        <b/>
        <sz val="10"/>
        <color rgb="FF000000"/>
        <rFont val="Arial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</si>
</sst>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164" fontId="0" fillId="0" borderId="0" xfId="1" applyNumberFormat="1" applyFont="1"/>
    <xf numFmtId="0" fontId="7" fillId="0" borderId="0" xfId="0" applyFont="1" applyFill="1" applyAlignment="1">
      <alignment vertical="top"/>
    </xf>
    <xf numFmtId="2" fontId="0" fillId="0" borderId="0" xfId="0" applyNumberFormat="1"/>
    <xf numFmtId="164" fontId="0" fillId="0" borderId="0" xfId="0" applyNumberFormat="1"/>
    <xf numFmtId="0" fontId="8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0" fillId="0" borderId="1" xfId="0" applyBorder="1"/>
    <xf numFmtId="0" fontId="0" fillId="2" borderId="1" xfId="0" applyFill="1" applyBorder="1"/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10" fontId="10" fillId="0" borderId="8" xfId="1" applyNumberFormat="1" applyFont="1" applyBorder="1"/>
    <xf numFmtId="10" fontId="10" fillId="0" borderId="9" xfId="1" applyNumberFormat="1" applyFont="1" applyBorder="1"/>
    <xf numFmtId="0" fontId="2" fillId="0" borderId="7" xfId="0" applyFont="1" applyBorder="1" applyAlignment="1">
      <alignment vertical="top" wrapText="1"/>
    </xf>
    <xf numFmtId="10" fontId="9" fillId="2" borderId="5" xfId="0" applyNumberFormat="1" applyFont="1" applyFill="1" applyBorder="1"/>
    <xf numFmtId="10" fontId="9" fillId="2" borderId="6" xfId="0" applyNumberFormat="1" applyFont="1" applyFill="1" applyBorder="1"/>
    <xf numFmtId="0" fontId="2" fillId="2" borderId="4" xfId="0" applyFont="1" applyFill="1" applyBorder="1" applyAlignment="1">
      <alignment vertical="top" wrapText="1"/>
    </xf>
    <xf numFmtId="0" fontId="0" fillId="0" borderId="8" xfId="0" applyBorder="1"/>
    <xf numFmtId="10" fontId="10" fillId="0" borderId="8" xfId="0" applyNumberFormat="1" applyFont="1" applyBorder="1"/>
    <xf numFmtId="10" fontId="10" fillId="0" borderId="9" xfId="0" applyNumberFormat="1" applyFont="1" applyBorder="1"/>
    <xf numFmtId="0" fontId="9" fillId="2" borderId="5" xfId="0" applyFont="1" applyFill="1" applyBorder="1"/>
    <xf numFmtId="10" fontId="9" fillId="2" borderId="5" xfId="1" applyNumberFormat="1" applyFont="1" applyFill="1" applyBorder="1"/>
    <xf numFmtId="10" fontId="9" fillId="2" borderId="6" xfId="1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2.1 - Den</a:t>
            </a:r>
            <a:r>
              <a:rPr lang="en-GB" baseline="0"/>
              <a:t> funktionelle fordelings nominelle udvikling og som andel af BNP</a:t>
            </a:r>
            <a:endParaRPr lang="en-GB"/>
          </a:p>
        </c:rich>
      </c:tx>
      <c:layout>
        <c:manualLayout>
          <c:xMode val="edge"/>
          <c:yMode val="edge"/>
          <c:x val="0.11260159169204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42617640784947E-2"/>
          <c:y val="0.13248695652173917"/>
          <c:w val="0.8020139091177092"/>
          <c:h val="0.71073604929818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Andel af BNP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Sheet1!$B$8:$L$8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Sheet1!$B$5:$L$5</c:f>
              <c:numCache>
                <c:formatCode>0.0%</c:formatCode>
                <c:ptCount val="11"/>
                <c:pt idx="0">
                  <c:v>0.45141106788223684</c:v>
                </c:pt>
                <c:pt idx="1">
                  <c:v>0.45208680766469705</c:v>
                </c:pt>
                <c:pt idx="2">
                  <c:v>0.45256050679517024</c:v>
                </c:pt>
                <c:pt idx="3">
                  <c:v>0.45958627968337734</c:v>
                </c:pt>
                <c:pt idx="4">
                  <c:v>0.4706897445198735</c:v>
                </c:pt>
                <c:pt idx="5">
                  <c:v>0.49815061578841108</c:v>
                </c:pt>
                <c:pt idx="6">
                  <c:v>0.47326556668630915</c:v>
                </c:pt>
                <c:pt idx="7">
                  <c:v>0.4618374608596641</c:v>
                </c:pt>
                <c:pt idx="8">
                  <c:v>0.46465909613351108</c:v>
                </c:pt>
                <c:pt idx="9">
                  <c:v>0.44974577025823687</c:v>
                </c:pt>
                <c:pt idx="10">
                  <c:v>0.46938358819728621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D-3E4D-B3A2-B9C83CC7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841440"/>
        <c:axId val="1988941568"/>
      </c:barChart>
      <c:lineChart>
        <c:grouping val="standard"/>
        <c:varyColors val="0"/>
        <c:ser>
          <c:idx val="1"/>
          <c:order val="1"/>
          <c:tx>
            <c:strRef>
              <c:f>Sheet1!$A$6</c:f>
              <c:strCache>
                <c:ptCount val="1"/>
                <c:pt idx="0">
                  <c:v>Nominel udvikling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777375</c:v>
                </c:pt>
                <c:pt idx="1">
                  <c:v>818684</c:v>
                </c:pt>
                <c:pt idx="2">
                  <c:v>835834</c:v>
                </c:pt>
                <c:pt idx="3">
                  <c:v>870916</c:v>
                </c:pt>
                <c:pt idx="4">
                  <c:v>908290</c:v>
                </c:pt>
                <c:pt idx="5">
                  <c:v>986936</c:v>
                </c:pt>
                <c:pt idx="6">
                  <c:v>963758</c:v>
                </c:pt>
                <c:pt idx="7">
                  <c:v>973461</c:v>
                </c:pt>
                <c:pt idx="8">
                  <c:v>1010680</c:v>
                </c:pt>
                <c:pt idx="9">
                  <c:v>1010129</c:v>
                </c:pt>
                <c:pt idx="10">
                  <c:v>1089674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D-3E4D-B3A2-B9C83CC7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65520"/>
        <c:axId val="2104723904"/>
      </c:lineChart>
      <c:catAx>
        <c:axId val="20978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41568"/>
        <c:crosses val="autoZero"/>
        <c:auto val="1"/>
        <c:lblAlgn val="ctr"/>
        <c:lblOffset val="100"/>
        <c:noMultiLvlLbl val="0"/>
      </c:catAx>
      <c:valAx>
        <c:axId val="1988941568"/>
        <c:scaling>
          <c:orientation val="minMax"/>
          <c:max val="0.5"/>
          <c:min val="0.4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41440"/>
        <c:crosses val="autoZero"/>
        <c:crossBetween val="between"/>
      </c:valAx>
      <c:valAx>
        <c:axId val="2104723904"/>
        <c:scaling>
          <c:orientation val="minMax"/>
          <c:min val="7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65520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95377276710101855"/>
                <c:y val="0.4142260869565217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Tusinde DKK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210476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72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84888794218556"/>
          <c:y val="0.92740787401574787"/>
          <c:w val="0.37362011161996417"/>
          <c:h val="5.867908250599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6.1. Andelen</a:t>
            </a:r>
            <a:r>
              <a:rPr lang="en-GB" baseline="0"/>
              <a:t> af offentlige indtægter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79025971652998E-2"/>
          <c:y val="0.11717232028460897"/>
          <c:w val="0.90425701964456739"/>
          <c:h val="0.5844691569951859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Sheet1!$B$46:$L$46</c:f>
              <c:numCache>
                <c:formatCode>0.00%</c:formatCode>
                <c:ptCount val="11"/>
                <c:pt idx="0">
                  <c:v>0.61344782119311791</c:v>
                </c:pt>
                <c:pt idx="1">
                  <c:v>0.6168301811199437</c:v>
                </c:pt>
                <c:pt idx="2">
                  <c:v>0.61389821423871249</c:v>
                </c:pt>
                <c:pt idx="3">
                  <c:v>0.62087388450780556</c:v>
                </c:pt>
                <c:pt idx="4">
                  <c:v>0.62774664479406361</c:v>
                </c:pt>
                <c:pt idx="5">
                  <c:v>0.65302714664375405</c:v>
                </c:pt>
                <c:pt idx="6">
                  <c:v>0.63264325691719292</c:v>
                </c:pt>
                <c:pt idx="7">
                  <c:v>0.62892401441865675</c:v>
                </c:pt>
                <c:pt idx="8">
                  <c:v>0.63434519333518025</c:v>
                </c:pt>
                <c:pt idx="9">
                  <c:v>0.62189086740406418</c:v>
                </c:pt>
                <c:pt idx="10">
                  <c:v>0.64706600322665309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6BD-FB45-92F6-A8B1A87084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Sheet1!$B$47:$L$47</c:f>
              <c:numCache>
                <c:formatCode>0.00%</c:formatCode>
                <c:ptCount val="11"/>
                <c:pt idx="0">
                  <c:v>6.6518732915259692E-3</c:v>
                </c:pt>
                <c:pt idx="1">
                  <c:v>7.2982982444997095E-3</c:v>
                </c:pt>
                <c:pt idx="2">
                  <c:v>7.9860355046576237E-3</c:v>
                </c:pt>
                <c:pt idx="3">
                  <c:v>8.4635027947586212E-3</c:v>
                </c:pt>
                <c:pt idx="4">
                  <c:v>8.5303152076979822E-3</c:v>
                </c:pt>
                <c:pt idx="5">
                  <c:v>7.8961553738033669E-3</c:v>
                </c:pt>
                <c:pt idx="6">
                  <c:v>7.5454626576381204E-3</c:v>
                </c:pt>
                <c:pt idx="7">
                  <c:v>7.2925366296133073E-3</c:v>
                </c:pt>
                <c:pt idx="8">
                  <c:v>6.4847429453437286E-3</c:v>
                </c:pt>
                <c:pt idx="9">
                  <c:v>7.3010476879685664E-3</c:v>
                </c:pt>
                <c:pt idx="10">
                  <c:v>6.8754508229066673E-3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6BD-FB45-92F6-A8B1A87084C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Sheet1!$B$48:$L$48</c:f>
              <c:numCache>
                <c:formatCode>0.00%</c:formatCode>
                <c:ptCount val="11"/>
                <c:pt idx="0">
                  <c:v>5.2296510693037465E-2</c:v>
                </c:pt>
                <c:pt idx="1">
                  <c:v>5.1853950974979357E-2</c:v>
                </c:pt>
                <c:pt idx="2">
                  <c:v>5.3161273650030989E-2</c:v>
                </c:pt>
                <c:pt idx="3">
                  <c:v>5.0253985458988008E-2</c:v>
                </c:pt>
                <c:pt idx="4">
                  <c:v>5.0847196380010791E-2</c:v>
                </c:pt>
                <c:pt idx="5">
                  <c:v>4.7323230685677696E-2</c:v>
                </c:pt>
                <c:pt idx="6">
                  <c:v>5.1214101465305605E-2</c:v>
                </c:pt>
                <c:pt idx="7">
                  <c:v>4.9826341270990823E-2</c:v>
                </c:pt>
                <c:pt idx="8">
                  <c:v>4.7969683777258874E-2</c:v>
                </c:pt>
                <c:pt idx="9">
                  <c:v>4.9764931013761608E-2</c:v>
                </c:pt>
                <c:pt idx="10">
                  <c:v>4.7096654595778185E-2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6BD-FB45-92F6-A8B1A87084C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Sheet1!$B$49:$L$49</c:f>
              <c:numCache>
                <c:formatCode>0.00%</c:formatCode>
                <c:ptCount val="11"/>
                <c:pt idx="0">
                  <c:v>0.32723974915581283</c:v>
                </c:pt>
                <c:pt idx="1">
                  <c:v>0.3236608996877916</c:v>
                </c:pt>
                <c:pt idx="2">
                  <c:v>0.3246314459569723</c:v>
                </c:pt>
                <c:pt idx="3">
                  <c:v>0.32006531054659693</c:v>
                </c:pt>
                <c:pt idx="4">
                  <c:v>0.3101157119422211</c:v>
                </c:pt>
                <c:pt idx="5">
                  <c:v>0.2890886541781838</c:v>
                </c:pt>
                <c:pt idx="6">
                  <c:v>0.30525609125942404</c:v>
                </c:pt>
                <c:pt idx="7">
                  <c:v>0.31244086820119144</c:v>
                </c:pt>
                <c:pt idx="8">
                  <c:v>0.30957968892230975</c:v>
                </c:pt>
                <c:pt idx="9">
                  <c:v>0.31867711945701982</c:v>
                </c:pt>
                <c:pt idx="10">
                  <c:v>0.2968162955159066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6BD-FB45-92F6-A8B1A87084C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Sheet1!$B$50:$L$50</c:f>
              <c:numCache>
                <c:formatCode>0.00%</c:formatCode>
                <c:ptCount val="11"/>
                <c:pt idx="0">
                  <c:v>3.653320469528863E-4</c:v>
                </c:pt>
                <c:pt idx="1">
                  <c:v>3.5666997278559247E-4</c:v>
                </c:pt>
                <c:pt idx="2">
                  <c:v>3.2303064962660048E-4</c:v>
                </c:pt>
                <c:pt idx="3">
                  <c:v>3.4331669185087886E-4</c:v>
                </c:pt>
                <c:pt idx="4">
                  <c:v>2.7590307060520319E-3</c:v>
                </c:pt>
                <c:pt idx="5">
                  <c:v>2.6637998816539271E-3</c:v>
                </c:pt>
                <c:pt idx="6">
                  <c:v>3.3431629101911475E-3</c:v>
                </c:pt>
                <c:pt idx="7">
                  <c:v>1.5152122170276981E-3</c:v>
                </c:pt>
                <c:pt idx="8">
                  <c:v>1.6206910199073892E-3</c:v>
                </c:pt>
                <c:pt idx="9">
                  <c:v>2.3650444646178856E-3</c:v>
                </c:pt>
                <c:pt idx="10">
                  <c:v>2.1455958387554441E-3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6BD-FB45-92F6-A8B1A870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511904"/>
        <c:axId val="2138371776"/>
      </c:barChart>
      <c:catAx>
        <c:axId val="21385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71776"/>
        <c:crosses val="autoZero"/>
        <c:auto val="1"/>
        <c:lblAlgn val="ctr"/>
        <c:lblOffset val="100"/>
        <c:noMultiLvlLbl val="0"/>
      </c:catAx>
      <c:valAx>
        <c:axId val="213837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28199882901858"/>
          <c:y val="0.7812307347837445"/>
          <c:w val="0.36322692405472956"/>
          <c:h val="5.1355361401742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812806</xdr:colOff>
      <xdr:row>12</xdr:row>
      <xdr:rowOff>19050</xdr:rowOff>
    </xdr:from>
    <xdr:to>
      <xdr:col>11</xdr:col>
      <xdr:colOff>228600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28D8F-5A76-F148-B22A-518E8A759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419106</xdr:colOff>
      <xdr:row>40</xdr:row>
      <xdr:rowOff>336550</xdr:rowOff>
    </xdr:from>
    <xdr:to>
      <xdr:col>21</xdr:col>
      <xdr:colOff>596900</xdr:colOff>
      <xdr:row>55</xdr:row>
      <xdr:rowOff>241300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FA6AD-20FB-A340-B589-5BD8D7394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0.00771</cdr:x>
      <cdr:y>0.89913</cdr:y>
    </cdr:from>
    <cdr:to>
      <cdr:x>0.29865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931D0A-7329-8E4B-8F3F-CE25A2C4CF2F}"/>
            </a:ext>
          </a:extLst>
        </cdr:cNvPr>
        <cdr:cNvSpPr txBox="1"/>
      </cdr:nvSpPr>
      <cdr:spPr>
        <a:xfrm xmlns:a="http://schemas.openxmlformats.org/drawingml/2006/main">
          <a:off x="50819" y="3282950"/>
          <a:ext cx="1917675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Kilde: STO, s. 141.</a:t>
          </a:r>
        </a:p>
        <a:p xmlns:a="http://schemas.openxmlformats.org/drawingml/2006/main">
          <a:r>
            <a:rPr lang="en-GB" sz="800" i="1"/>
            <a:t>Anm.: Årene</a:t>
          </a:r>
          <a:r>
            <a:rPr lang="en-GB" sz="800" i="1" baseline="0"/>
            <a:t> 2017-2019 er under revision</a:t>
          </a:r>
          <a:r>
            <a:rPr lang="en-GB" sz="800" i="1"/>
            <a:t> </a:t>
          </a:r>
        </a:p>
      </cdr:txBody>
    </cdr:sp>
  </cdr:relSizeAnchor>
  <cdr:relSizeAnchor xmlns:cdr="http://schemas.openxmlformats.org/drawingml/2006/chartDrawing">
    <cdr:from>
      <cdr:x>0.88825</cdr:x>
      <cdr:y>0.04</cdr:y>
    </cdr:from>
    <cdr:to>
      <cdr:x>1</cdr:x>
      <cdr:y>0.14435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C7A227F-2C8A-A940-86FA-53512F8C44AA}"/>
            </a:ext>
          </a:extLst>
        </cdr:cNvPr>
        <cdr:cNvSpPr txBox="1"/>
      </cdr:nvSpPr>
      <cdr:spPr>
        <a:xfrm xmlns:a="http://schemas.openxmlformats.org/drawingml/2006/main">
          <a:off x="5854694" y="146050"/>
          <a:ext cx="7366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0.02433</cdr:x>
      <cdr:y>0.87362</cdr:y>
    </cdr:from>
    <cdr:to>
      <cdr:x>0.3606</cdr:x>
      <cdr:y>0.97156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CC77AB-162E-E941-9690-1B37A818228F}"/>
            </a:ext>
          </a:extLst>
        </cdr:cNvPr>
        <cdr:cNvSpPr txBox="1"/>
      </cdr:nvSpPr>
      <cdr:spPr>
        <a:xfrm xmlns:a="http://schemas.openxmlformats.org/drawingml/2006/main">
          <a:off x="185117" y="3511550"/>
          <a:ext cx="2558077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</a:t>
          </a:r>
          <a:r>
            <a:rPr lang="en-GB" sz="800" i="1" baseline="0"/>
            <a:t> De sidste tre år(2017-2019) er stadig under revision </a:t>
          </a:r>
          <a:endParaRPr lang="en-GB" sz="800" i="1"/>
        </a:p>
        <a:p xmlns:a="http://schemas.openxmlformats.org/drawingml/2006/main">
          <a:r>
            <a:rPr lang="en-GB" sz="800" i="1"/>
            <a:t>Kilde</a:t>
          </a:r>
          <a:r>
            <a:rPr lang="en-GB" sz="800" i="1" baseline="0"/>
            <a:t>: STO s. 141 samt egne beregninger </a:t>
          </a:r>
          <a:endParaRPr lang="en-GB" sz="8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EF7B-0E3F-6B46-B611-AD6D8CCA6B24}">
  <dimension ref="A1:N60"/>
  <sheetViews>
    <sheetView tabSelected="1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B62" sqref="B62"/>
    </sheetView>
  </sheetViews>
  <sheetFormatPr baseColWidth="10" defaultRowHeight="16" x14ac:dyDescent="0.2"/>
  <cols>
    <col min="1" max="1" width="21.6640625" customWidth="1"/>
  </cols>
  <sheetData>
    <row r="1" spans="1:14" x14ac:dyDescent="0.2"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 t="s">
        <v>0</v>
      </c>
      <c r="K1" s="1" t="s">
        <v>1</v>
      </c>
      <c r="L1" s="1" t="s">
        <v>2</v>
      </c>
    </row>
    <row r="2" spans="1:14" x14ac:dyDescent="0.2">
      <c r="A2" s="2" t="s">
        <v>5</v>
      </c>
      <c r="B2" s="3">
        <v>777375</v>
      </c>
      <c r="C2" s="3">
        <v>818684</v>
      </c>
      <c r="D2" s="3">
        <v>835834</v>
      </c>
      <c r="E2" s="3">
        <v>870916</v>
      </c>
      <c r="F2" s="3">
        <v>908290</v>
      </c>
      <c r="G2" s="3">
        <v>986936</v>
      </c>
      <c r="H2" s="3">
        <v>963758</v>
      </c>
      <c r="I2" s="3">
        <v>973461</v>
      </c>
      <c r="J2" s="3">
        <v>1010680</v>
      </c>
      <c r="K2" s="3">
        <v>1010129</v>
      </c>
      <c r="L2" s="3">
        <v>1089674</v>
      </c>
      <c r="M2" s="6"/>
      <c r="N2" s="6"/>
    </row>
    <row r="3" spans="1:14" x14ac:dyDescent="0.2">
      <c r="A3" s="2" t="s">
        <v>3</v>
      </c>
      <c r="B3" s="4">
        <v>1722.1</v>
      </c>
      <c r="C3" s="4">
        <v>1810.9</v>
      </c>
      <c r="D3" s="4">
        <v>1846.9</v>
      </c>
      <c r="E3" s="4">
        <v>1895</v>
      </c>
      <c r="F3" s="4">
        <v>1929.7</v>
      </c>
      <c r="G3" s="4">
        <v>1981.2</v>
      </c>
      <c r="H3" s="4">
        <v>2036.4</v>
      </c>
      <c r="I3" s="4">
        <v>2107.8000000000002</v>
      </c>
      <c r="J3" s="4">
        <v>2175.1</v>
      </c>
      <c r="K3" s="4">
        <v>2246</v>
      </c>
      <c r="L3" s="4">
        <v>2321.5</v>
      </c>
    </row>
    <row r="4" spans="1:14" x14ac:dyDescent="0.2">
      <c r="G4" s="8">
        <f>G5-B5</f>
        <v>4.6739547906174239E-2</v>
      </c>
    </row>
    <row r="5" spans="1:14" x14ac:dyDescent="0.2">
      <c r="A5" t="s">
        <v>4</v>
      </c>
      <c r="B5" s="5">
        <f>(B2/1000)/B3</f>
        <v>0.45141106788223684</v>
      </c>
      <c r="C5" s="5">
        <f t="shared" ref="C5:L5" si="0">(C2/1000)/C3</f>
        <v>0.45208680766469705</v>
      </c>
      <c r="D5" s="5">
        <f t="shared" si="0"/>
        <v>0.45256050679517024</v>
      </c>
      <c r="E5" s="5">
        <f t="shared" si="0"/>
        <v>0.45958627968337734</v>
      </c>
      <c r="F5" s="5">
        <f t="shared" si="0"/>
        <v>0.4706897445198735</v>
      </c>
      <c r="G5" s="5">
        <f t="shared" si="0"/>
        <v>0.49815061578841108</v>
      </c>
      <c r="H5" s="5">
        <f t="shared" si="0"/>
        <v>0.47326556668630915</v>
      </c>
      <c r="I5" s="5">
        <f t="shared" si="0"/>
        <v>0.4618374608596641</v>
      </c>
      <c r="J5" s="5">
        <f t="shared" si="0"/>
        <v>0.46465909613351108</v>
      </c>
      <c r="K5" s="5">
        <f t="shared" si="0"/>
        <v>0.44974577025823687</v>
      </c>
      <c r="L5" s="5">
        <f t="shared" si="0"/>
        <v>0.46938358819728621</v>
      </c>
    </row>
    <row r="6" spans="1:14" x14ac:dyDescent="0.2">
      <c r="A6" t="s">
        <v>7</v>
      </c>
      <c r="B6" s="3">
        <v>777375</v>
      </c>
      <c r="C6" s="3">
        <v>818684</v>
      </c>
      <c r="D6" s="3">
        <v>835834</v>
      </c>
      <c r="E6" s="3">
        <v>870916</v>
      </c>
      <c r="F6" s="3">
        <v>908290</v>
      </c>
      <c r="G6" s="3">
        <v>986936</v>
      </c>
      <c r="H6" s="3">
        <v>963758</v>
      </c>
      <c r="I6" s="3">
        <v>973461</v>
      </c>
      <c r="J6" s="3">
        <v>1010680</v>
      </c>
      <c r="K6" s="3">
        <v>1010129</v>
      </c>
      <c r="L6" s="3">
        <v>1089674</v>
      </c>
    </row>
    <row r="8" spans="1:14" x14ac:dyDescent="0.2">
      <c r="B8" s="1">
        <v>2009</v>
      </c>
      <c r="C8" s="1">
        <v>2010</v>
      </c>
      <c r="D8" s="1">
        <v>2011</v>
      </c>
      <c r="E8" s="1">
        <v>2012</v>
      </c>
      <c r="F8" s="1">
        <v>2013</v>
      </c>
      <c r="G8" s="1">
        <v>2014</v>
      </c>
      <c r="H8" s="1">
        <v>2015</v>
      </c>
      <c r="I8" s="1">
        <v>2016</v>
      </c>
      <c r="J8" s="1" t="s">
        <v>0</v>
      </c>
      <c r="K8" s="1" t="s">
        <v>1</v>
      </c>
      <c r="L8" s="1" t="s">
        <v>2</v>
      </c>
    </row>
    <row r="9" spans="1:14" x14ac:dyDescent="0.2">
      <c r="A9" t="s">
        <v>6</v>
      </c>
      <c r="B9">
        <f>100</f>
        <v>100</v>
      </c>
      <c r="C9" s="7">
        <f t="shared" ref="C9:L9" si="1">C2/$B$2*100</f>
        <v>105.31390898858336</v>
      </c>
      <c r="D9" s="7">
        <f t="shared" si="1"/>
        <v>107.52005145521788</v>
      </c>
      <c r="E9" s="7">
        <f t="shared" si="1"/>
        <v>112.03293133944364</v>
      </c>
      <c r="F9" s="7">
        <f t="shared" si="1"/>
        <v>116.84064962212575</v>
      </c>
      <c r="G9" s="7">
        <f t="shared" si="1"/>
        <v>126.95751728573725</v>
      </c>
      <c r="H9" s="7">
        <f t="shared" si="1"/>
        <v>123.97594468564077</v>
      </c>
      <c r="I9" s="7">
        <f t="shared" si="1"/>
        <v>125.22411963338158</v>
      </c>
      <c r="J9" s="7">
        <f t="shared" si="1"/>
        <v>130.01189901913492</v>
      </c>
      <c r="K9" s="7">
        <f t="shared" si="1"/>
        <v>129.94101945650428</v>
      </c>
      <c r="L9" s="7">
        <f t="shared" si="1"/>
        <v>140.17353272230261</v>
      </c>
    </row>
    <row r="33" spans="1:12" x14ac:dyDescent="0.2">
      <c r="A33" t="s">
        <v>8</v>
      </c>
    </row>
    <row r="39" spans="1:12" x14ac:dyDescent="0.2">
      <c r="A39" s="10" t="s">
        <v>5</v>
      </c>
      <c r="B39" s="11">
        <v>777375</v>
      </c>
      <c r="C39" s="11">
        <v>818684</v>
      </c>
      <c r="D39" s="11">
        <v>835834</v>
      </c>
      <c r="E39" s="11">
        <v>870916</v>
      </c>
      <c r="F39" s="11">
        <v>908290</v>
      </c>
      <c r="G39" s="11">
        <v>986936</v>
      </c>
      <c r="H39" s="11">
        <v>963758</v>
      </c>
      <c r="I39" s="11">
        <v>973461</v>
      </c>
      <c r="J39" s="11">
        <v>1010680</v>
      </c>
      <c r="K39" s="11">
        <v>1010129</v>
      </c>
      <c r="L39" s="11">
        <v>1089674</v>
      </c>
    </row>
    <row r="40" spans="1:12" x14ac:dyDescent="0.2">
      <c r="A40" s="9" t="s">
        <v>9</v>
      </c>
      <c r="B40" s="3">
        <v>476879</v>
      </c>
      <c r="C40" s="3">
        <v>504989</v>
      </c>
      <c r="D40" s="3">
        <v>513117</v>
      </c>
      <c r="E40" s="3">
        <v>540729</v>
      </c>
      <c r="F40" s="3">
        <v>570176</v>
      </c>
      <c r="G40" s="3">
        <v>644496</v>
      </c>
      <c r="H40" s="3">
        <v>609715</v>
      </c>
      <c r="I40" s="3">
        <v>612233</v>
      </c>
      <c r="J40" s="3">
        <v>641120</v>
      </c>
      <c r="K40" s="3">
        <v>628190</v>
      </c>
      <c r="L40" s="3">
        <v>705091</v>
      </c>
    </row>
    <row r="41" spans="1:12" ht="28" x14ac:dyDescent="0.2">
      <c r="A41" s="9" t="s">
        <v>10</v>
      </c>
      <c r="B41" s="3">
        <v>5171</v>
      </c>
      <c r="C41" s="3">
        <v>5975</v>
      </c>
      <c r="D41" s="3">
        <v>6675</v>
      </c>
      <c r="E41" s="3">
        <v>7371</v>
      </c>
      <c r="F41" s="3">
        <v>7748</v>
      </c>
      <c r="G41" s="3">
        <v>7793</v>
      </c>
      <c r="H41" s="3">
        <v>7272</v>
      </c>
      <c r="I41" s="3">
        <v>7099</v>
      </c>
      <c r="J41" s="3">
        <v>6554</v>
      </c>
      <c r="K41" s="3">
        <v>7375</v>
      </c>
      <c r="L41" s="3">
        <v>7492</v>
      </c>
    </row>
    <row r="42" spans="1:12" ht="28" x14ac:dyDescent="0.2">
      <c r="A42" s="9" t="s">
        <v>11</v>
      </c>
      <c r="B42" s="3">
        <v>40654</v>
      </c>
      <c r="C42" s="3">
        <v>42452</v>
      </c>
      <c r="D42" s="3">
        <v>44434</v>
      </c>
      <c r="E42" s="3">
        <v>43767</v>
      </c>
      <c r="F42" s="3">
        <v>46184</v>
      </c>
      <c r="G42" s="3">
        <v>46705</v>
      </c>
      <c r="H42" s="3">
        <v>49358</v>
      </c>
      <c r="I42" s="3">
        <v>48504</v>
      </c>
      <c r="J42" s="3">
        <v>48482</v>
      </c>
      <c r="K42" s="3">
        <v>50269</v>
      </c>
      <c r="L42" s="3">
        <v>51320</v>
      </c>
    </row>
    <row r="43" spans="1:12" ht="28" x14ac:dyDescent="0.2">
      <c r="A43" s="9" t="s">
        <v>12</v>
      </c>
      <c r="B43" s="3">
        <v>254388</v>
      </c>
      <c r="C43" s="3">
        <v>264976</v>
      </c>
      <c r="D43" s="3">
        <v>271338</v>
      </c>
      <c r="E43" s="3">
        <v>278750</v>
      </c>
      <c r="F43" s="3">
        <v>281675</v>
      </c>
      <c r="G43" s="3">
        <v>285312</v>
      </c>
      <c r="H43" s="3">
        <v>294193</v>
      </c>
      <c r="I43" s="3">
        <v>304149</v>
      </c>
      <c r="J43" s="3">
        <v>312886</v>
      </c>
      <c r="K43" s="3">
        <v>321905</v>
      </c>
      <c r="L43" s="3">
        <v>323433</v>
      </c>
    </row>
    <row r="44" spans="1:12" x14ac:dyDescent="0.2">
      <c r="A44" s="9" t="s">
        <v>13</v>
      </c>
      <c r="B44" s="3">
        <v>284</v>
      </c>
      <c r="C44" s="3">
        <v>292</v>
      </c>
      <c r="D44" s="3">
        <v>270</v>
      </c>
      <c r="E44" s="3">
        <v>299</v>
      </c>
      <c r="F44" s="3">
        <v>2506</v>
      </c>
      <c r="G44" s="3">
        <v>2629</v>
      </c>
      <c r="H44" s="3">
        <v>3222</v>
      </c>
      <c r="I44" s="3">
        <v>1475</v>
      </c>
      <c r="J44" s="3">
        <v>1638</v>
      </c>
      <c r="K44" s="3">
        <v>2389</v>
      </c>
      <c r="L44" s="3">
        <v>2338</v>
      </c>
    </row>
    <row r="45" spans="1:12" x14ac:dyDescent="0.2">
      <c r="A45" s="13"/>
      <c r="B45" s="14">
        <v>2009</v>
      </c>
      <c r="C45" s="14">
        <v>2010</v>
      </c>
      <c r="D45" s="14">
        <v>2011</v>
      </c>
      <c r="E45" s="14">
        <v>2012</v>
      </c>
      <c r="F45" s="14">
        <v>2013</v>
      </c>
      <c r="G45" s="14">
        <v>2014</v>
      </c>
      <c r="H45" s="14">
        <v>2015</v>
      </c>
      <c r="I45" s="14">
        <v>2016</v>
      </c>
      <c r="J45" s="14" t="s">
        <v>0</v>
      </c>
      <c r="K45" s="14" t="s">
        <v>1</v>
      </c>
      <c r="L45" s="15" t="s">
        <v>2</v>
      </c>
    </row>
    <row r="46" spans="1:12" x14ac:dyDescent="0.2">
      <c r="A46" s="18" t="s">
        <v>9</v>
      </c>
      <c r="B46" s="16">
        <f>B40/B$39</f>
        <v>0.61344782119311791</v>
      </c>
      <c r="C46" s="16">
        <f t="shared" ref="C46:L46" si="2">C40/C$39</f>
        <v>0.6168301811199437</v>
      </c>
      <c r="D46" s="16">
        <f t="shared" si="2"/>
        <v>0.61389821423871249</v>
      </c>
      <c r="E46" s="16">
        <f t="shared" si="2"/>
        <v>0.62087388450780556</v>
      </c>
      <c r="F46" s="16">
        <f t="shared" si="2"/>
        <v>0.62774664479406361</v>
      </c>
      <c r="G46" s="16">
        <f t="shared" si="2"/>
        <v>0.65302714664375405</v>
      </c>
      <c r="H46" s="16">
        <f t="shared" si="2"/>
        <v>0.63264325691719292</v>
      </c>
      <c r="I46" s="16">
        <f t="shared" si="2"/>
        <v>0.62892401441865675</v>
      </c>
      <c r="J46" s="16">
        <f t="shared" si="2"/>
        <v>0.63434519333518025</v>
      </c>
      <c r="K46" s="16">
        <f t="shared" si="2"/>
        <v>0.62189086740406418</v>
      </c>
      <c r="L46" s="17">
        <f t="shared" si="2"/>
        <v>0.64706600322665309</v>
      </c>
    </row>
    <row r="47" spans="1:12" ht="28" x14ac:dyDescent="0.2">
      <c r="A47" s="18" t="s">
        <v>16</v>
      </c>
      <c r="B47" s="16">
        <f t="shared" ref="B47:L50" si="3">B41/B$39</f>
        <v>6.6518732915259692E-3</v>
      </c>
      <c r="C47" s="16">
        <f t="shared" si="3"/>
        <v>7.2982982444997095E-3</v>
      </c>
      <c r="D47" s="16">
        <f t="shared" si="3"/>
        <v>7.9860355046576237E-3</v>
      </c>
      <c r="E47" s="16">
        <f t="shared" si="3"/>
        <v>8.4635027947586212E-3</v>
      </c>
      <c r="F47" s="16">
        <f t="shared" si="3"/>
        <v>8.5303152076979822E-3</v>
      </c>
      <c r="G47" s="16">
        <f t="shared" si="3"/>
        <v>7.8961553738033669E-3</v>
      </c>
      <c r="H47" s="16">
        <f t="shared" si="3"/>
        <v>7.5454626576381204E-3</v>
      </c>
      <c r="I47" s="16">
        <f t="shared" si="3"/>
        <v>7.2925366296133073E-3</v>
      </c>
      <c r="J47" s="16">
        <f t="shared" si="3"/>
        <v>6.4847429453437286E-3</v>
      </c>
      <c r="K47" s="16">
        <f t="shared" si="3"/>
        <v>7.3010476879685664E-3</v>
      </c>
      <c r="L47" s="17">
        <f t="shared" si="3"/>
        <v>6.8754508229066673E-3</v>
      </c>
    </row>
    <row r="48" spans="1:12" ht="28" x14ac:dyDescent="0.2">
      <c r="A48" s="18" t="s">
        <v>17</v>
      </c>
      <c r="B48" s="16">
        <f t="shared" si="3"/>
        <v>5.2296510693037465E-2</v>
      </c>
      <c r="C48" s="16">
        <f t="shared" si="3"/>
        <v>5.1853950974979357E-2</v>
      </c>
      <c r="D48" s="16">
        <f t="shared" si="3"/>
        <v>5.3161273650030989E-2</v>
      </c>
      <c r="E48" s="16">
        <f t="shared" si="3"/>
        <v>5.0253985458988008E-2</v>
      </c>
      <c r="F48" s="16">
        <f t="shared" si="3"/>
        <v>5.0847196380010791E-2</v>
      </c>
      <c r="G48" s="16">
        <f t="shared" si="3"/>
        <v>4.7323230685677696E-2</v>
      </c>
      <c r="H48" s="16">
        <f t="shared" si="3"/>
        <v>5.1214101465305605E-2</v>
      </c>
      <c r="I48" s="16">
        <f t="shared" si="3"/>
        <v>4.9826341270990823E-2</v>
      </c>
      <c r="J48" s="16">
        <f t="shared" si="3"/>
        <v>4.7969683777258874E-2</v>
      </c>
      <c r="K48" s="16">
        <f t="shared" si="3"/>
        <v>4.9764931013761608E-2</v>
      </c>
      <c r="L48" s="17">
        <f t="shared" si="3"/>
        <v>4.7096654595778185E-2</v>
      </c>
    </row>
    <row r="49" spans="1:12" ht="28" x14ac:dyDescent="0.2">
      <c r="A49" s="18" t="s">
        <v>18</v>
      </c>
      <c r="B49" s="16">
        <f t="shared" si="3"/>
        <v>0.32723974915581283</v>
      </c>
      <c r="C49" s="16">
        <f t="shared" si="3"/>
        <v>0.3236608996877916</v>
      </c>
      <c r="D49" s="16">
        <f t="shared" si="3"/>
        <v>0.3246314459569723</v>
      </c>
      <c r="E49" s="16">
        <f t="shared" si="3"/>
        <v>0.32006531054659693</v>
      </c>
      <c r="F49" s="16">
        <f t="shared" si="3"/>
        <v>0.3101157119422211</v>
      </c>
      <c r="G49" s="16">
        <f t="shared" si="3"/>
        <v>0.2890886541781838</v>
      </c>
      <c r="H49" s="16">
        <f t="shared" si="3"/>
        <v>0.30525609125942404</v>
      </c>
      <c r="I49" s="16">
        <f t="shared" si="3"/>
        <v>0.31244086820119144</v>
      </c>
      <c r="J49" s="16">
        <f t="shared" si="3"/>
        <v>0.30957968892230975</v>
      </c>
      <c r="K49" s="16">
        <f t="shared" si="3"/>
        <v>0.31867711945701982</v>
      </c>
      <c r="L49" s="17">
        <f t="shared" si="3"/>
        <v>0.2968162955159066</v>
      </c>
    </row>
    <row r="50" spans="1:12" ht="28" x14ac:dyDescent="0.2">
      <c r="A50" s="18" t="s">
        <v>19</v>
      </c>
      <c r="B50" s="16">
        <f t="shared" si="3"/>
        <v>3.653320469528863E-4</v>
      </c>
      <c r="C50" s="16">
        <f t="shared" si="3"/>
        <v>3.5666997278559247E-4</v>
      </c>
      <c r="D50" s="16">
        <f t="shared" si="3"/>
        <v>3.2303064962660048E-4</v>
      </c>
      <c r="E50" s="16">
        <f t="shared" si="3"/>
        <v>3.4331669185087886E-4</v>
      </c>
      <c r="F50" s="16">
        <f t="shared" si="3"/>
        <v>2.7590307060520319E-3</v>
      </c>
      <c r="G50" s="16">
        <f t="shared" si="3"/>
        <v>2.6637998816539271E-3</v>
      </c>
      <c r="H50" s="16">
        <f t="shared" si="3"/>
        <v>3.3431629101911475E-3</v>
      </c>
      <c r="I50" s="16">
        <f t="shared" si="3"/>
        <v>1.5152122170276981E-3</v>
      </c>
      <c r="J50" s="16">
        <f t="shared" si="3"/>
        <v>1.6206910199073892E-3</v>
      </c>
      <c r="K50" s="16">
        <f t="shared" si="3"/>
        <v>2.3650444646178856E-3</v>
      </c>
      <c r="L50" s="17">
        <f t="shared" si="3"/>
        <v>2.1455958387554441E-3</v>
      </c>
    </row>
    <row r="51" spans="1:12" x14ac:dyDescent="0.2">
      <c r="A51" s="21" t="s">
        <v>14</v>
      </c>
      <c r="B51" s="19">
        <f>SUM(B46:B50)</f>
        <v>1.0000012863804471</v>
      </c>
      <c r="C51" s="19">
        <f t="shared" ref="C51:L51" si="4">SUM(C46:C50)</f>
        <v>0.99999999999999989</v>
      </c>
      <c r="D51" s="19">
        <f t="shared" si="4"/>
        <v>0.99999999999999989</v>
      </c>
      <c r="E51" s="19">
        <f t="shared" si="4"/>
        <v>0.99999999999999989</v>
      </c>
      <c r="F51" s="19">
        <f t="shared" si="4"/>
        <v>0.99999889903004546</v>
      </c>
      <c r="G51" s="19">
        <f t="shared" si="4"/>
        <v>0.99999898676307275</v>
      </c>
      <c r="H51" s="19">
        <f t="shared" si="4"/>
        <v>1.0000020752097518</v>
      </c>
      <c r="I51" s="19">
        <f t="shared" si="4"/>
        <v>0.99999897273747995</v>
      </c>
      <c r="J51" s="19">
        <f t="shared" si="4"/>
        <v>0.99999999999999989</v>
      </c>
      <c r="K51" s="19">
        <f t="shared" si="4"/>
        <v>0.99999901002743208</v>
      </c>
      <c r="L51" s="20">
        <f t="shared" si="4"/>
        <v>0.99999999999999989</v>
      </c>
    </row>
    <row r="53" spans="1:12" x14ac:dyDescent="0.2">
      <c r="A53" s="12"/>
      <c r="B53" s="14">
        <v>2009</v>
      </c>
      <c r="C53" s="14">
        <v>2010</v>
      </c>
      <c r="D53" s="14">
        <v>2011</v>
      </c>
      <c r="E53" s="14">
        <v>2012</v>
      </c>
      <c r="F53" s="14">
        <v>2013</v>
      </c>
      <c r="G53" s="14">
        <v>2014</v>
      </c>
      <c r="H53" s="14">
        <v>2015</v>
      </c>
      <c r="I53" s="14">
        <v>2016</v>
      </c>
      <c r="J53" s="14" t="s">
        <v>0</v>
      </c>
      <c r="K53" s="14" t="s">
        <v>1</v>
      </c>
      <c r="L53" s="15" t="s">
        <v>2</v>
      </c>
    </row>
    <row r="54" spans="1:12" x14ac:dyDescent="0.2">
      <c r="A54" s="18" t="s">
        <v>9</v>
      </c>
      <c r="B54" s="22"/>
      <c r="C54" s="16">
        <f>(C40-B40)/B$39</f>
        <v>3.6160154365653639E-2</v>
      </c>
      <c r="D54" s="16">
        <f t="shared" ref="D54:L54" si="5">(D40-C40)/C$39</f>
        <v>9.9281285575386832E-3</v>
      </c>
      <c r="E54" s="16">
        <f t="shared" si="5"/>
        <v>3.3035267768480342E-2</v>
      </c>
      <c r="F54" s="16">
        <f t="shared" si="5"/>
        <v>3.3811527173688391E-2</v>
      </c>
      <c r="G54" s="16">
        <f t="shared" si="5"/>
        <v>8.1824087020665209E-2</v>
      </c>
      <c r="H54" s="16">
        <f t="shared" si="5"/>
        <v>-3.5241393565540215E-2</v>
      </c>
      <c r="I54" s="16">
        <f t="shared" si="5"/>
        <v>2.6126890775485133E-3</v>
      </c>
      <c r="J54" s="16">
        <f t="shared" si="5"/>
        <v>2.967453241578245E-2</v>
      </c>
      <c r="K54" s="16">
        <f t="shared" si="5"/>
        <v>-1.2793366842126093E-2</v>
      </c>
      <c r="L54" s="17">
        <f t="shared" si="5"/>
        <v>7.6129880441012973E-2</v>
      </c>
    </row>
    <row r="55" spans="1:12" ht="28" x14ac:dyDescent="0.2">
      <c r="A55" s="18" t="s">
        <v>16</v>
      </c>
      <c r="B55" s="22"/>
      <c r="C55" s="16">
        <f t="shared" ref="C55:L57" si="6">(C41-B41)/B$39</f>
        <v>1.0342498794018331E-3</v>
      </c>
      <c r="D55" s="16">
        <f t="shared" si="6"/>
        <v>8.550307566777902E-4</v>
      </c>
      <c r="E55" s="16">
        <f t="shared" si="6"/>
        <v>8.3270123014857016E-4</v>
      </c>
      <c r="F55" s="16">
        <f t="shared" si="6"/>
        <v>4.3287756798589071E-4</v>
      </c>
      <c r="G55" s="16">
        <f t="shared" si="6"/>
        <v>4.9543647953847339E-5</v>
      </c>
      <c r="H55" s="16">
        <f t="shared" si="6"/>
        <v>-5.2789643908014304E-4</v>
      </c>
      <c r="I55" s="16">
        <f t="shared" si="6"/>
        <v>-1.7950564353292009E-4</v>
      </c>
      <c r="J55" s="16">
        <f t="shared" si="6"/>
        <v>-5.5985807341023416E-4</v>
      </c>
      <c r="K55" s="16">
        <f t="shared" si="6"/>
        <v>8.1232437566786716E-4</v>
      </c>
      <c r="L55" s="17">
        <f t="shared" si="6"/>
        <v>1.1582679043963692E-4</v>
      </c>
    </row>
    <row r="56" spans="1:12" ht="28" x14ac:dyDescent="0.2">
      <c r="A56" s="18" t="s">
        <v>17</v>
      </c>
      <c r="B56" s="22"/>
      <c r="C56" s="16">
        <f t="shared" si="6"/>
        <v>2.3129120437369354E-3</v>
      </c>
      <c r="D56" s="16">
        <f t="shared" si="6"/>
        <v>2.4209585139076859E-3</v>
      </c>
      <c r="E56" s="16">
        <f t="shared" si="6"/>
        <v>-7.980053455590464E-4</v>
      </c>
      <c r="F56" s="16">
        <f t="shared" si="6"/>
        <v>2.7752389438246627E-3</v>
      </c>
      <c r="G56" s="16">
        <f t="shared" si="6"/>
        <v>5.7360534631009923E-4</v>
      </c>
      <c r="H56" s="16">
        <f t="shared" si="6"/>
        <v>2.6881175679071387E-3</v>
      </c>
      <c r="I56" s="16">
        <f t="shared" si="6"/>
        <v>-8.861145640295593E-4</v>
      </c>
      <c r="J56" s="16">
        <f t="shared" si="6"/>
        <v>-2.2599775440413122E-5</v>
      </c>
      <c r="K56" s="16">
        <f t="shared" si="6"/>
        <v>1.7681165156132506E-3</v>
      </c>
      <c r="L56" s="17">
        <f t="shared" si="6"/>
        <v>1.040461168821012E-3</v>
      </c>
    </row>
    <row r="57" spans="1:12" ht="28" x14ac:dyDescent="0.2">
      <c r="A57" s="18" t="s">
        <v>18</v>
      </c>
      <c r="B57" s="22"/>
      <c r="C57" s="16">
        <f t="shared" si="6"/>
        <v>1.362019617301817E-2</v>
      </c>
      <c r="D57" s="16">
        <f t="shared" si="6"/>
        <v>7.7710081056915729E-3</v>
      </c>
      <c r="E57" s="16">
        <f t="shared" si="6"/>
        <v>8.8677895371568997E-3</v>
      </c>
      <c r="F57" s="16">
        <f t="shared" si="6"/>
        <v>3.3585328550629454E-3</v>
      </c>
      <c r="G57" s="16">
        <f t="shared" si="6"/>
        <v>4.0042277246253952E-3</v>
      </c>
      <c r="H57" s="16">
        <f t="shared" si="6"/>
        <v>8.9985571506156423E-3</v>
      </c>
      <c r="I57" s="16">
        <f t="shared" si="6"/>
        <v>1.0330394144588164E-2</v>
      </c>
      <c r="J57" s="16">
        <f t="shared" si="6"/>
        <v>8.9751926374040669E-3</v>
      </c>
      <c r="K57" s="16">
        <f t="shared" si="6"/>
        <v>8.9236949380615029E-3</v>
      </c>
      <c r="L57" s="17">
        <f t="shared" si="6"/>
        <v>1.5126780836903009E-3</v>
      </c>
    </row>
    <row r="58" spans="1:12" ht="28" x14ac:dyDescent="0.2">
      <c r="A58" s="18" t="s">
        <v>19</v>
      </c>
      <c r="B58" s="22"/>
      <c r="C58" s="16">
        <f>(C44-B44)/B$39</f>
        <v>1.0291043576137643E-5</v>
      </c>
      <c r="D58" s="16">
        <f t="shared" ref="D58:L58" si="7">(D44-C44)/C$39</f>
        <v>-2.6872395209873406E-5</v>
      </c>
      <c r="E58" s="16">
        <f t="shared" si="7"/>
        <v>3.4695884589523754E-5</v>
      </c>
      <c r="F58" s="16">
        <f t="shared" si="7"/>
        <v>2.5341135080765541E-3</v>
      </c>
      <c r="G58" s="16">
        <f t="shared" si="7"/>
        <v>1.3541930440718274E-4</v>
      </c>
      <c r="H58" s="16">
        <f t="shared" si="7"/>
        <v>6.0084949783977882E-4</v>
      </c>
      <c r="I58" s="16">
        <f t="shared" si="7"/>
        <v>-1.812695718219719E-3</v>
      </c>
      <c r="J58" s="16">
        <f t="shared" si="7"/>
        <v>1.6744379076306088E-4</v>
      </c>
      <c r="K58" s="16">
        <f t="shared" si="7"/>
        <v>7.4306407567182491E-4</v>
      </c>
      <c r="L58" s="17">
        <f t="shared" si="7"/>
        <v>-5.0488600960867375E-5</v>
      </c>
    </row>
    <row r="59" spans="1:12" x14ac:dyDescent="0.2">
      <c r="A59" s="18" t="s">
        <v>14</v>
      </c>
      <c r="B59" s="22"/>
      <c r="C59" s="23">
        <f>SUM(C54:C58)</f>
        <v>5.3137803505386716E-2</v>
      </c>
      <c r="D59" s="23">
        <f t="shared" ref="D59:L59" si="8">SUM(D54:D58)</f>
        <v>2.0948253538605858E-2</v>
      </c>
      <c r="E59" s="23">
        <f t="shared" si="8"/>
        <v>4.1972449074816294E-2</v>
      </c>
      <c r="F59" s="23">
        <f t="shared" si="8"/>
        <v>4.2912290048638446E-2</v>
      </c>
      <c r="G59" s="23">
        <f t="shared" si="8"/>
        <v>8.6586883043961727E-2</v>
      </c>
      <c r="H59" s="23">
        <f t="shared" si="8"/>
        <v>-2.3481765788257791E-2</v>
      </c>
      <c r="I59" s="23">
        <f t="shared" si="8"/>
        <v>1.0064767296354478E-2</v>
      </c>
      <c r="J59" s="23">
        <f t="shared" si="8"/>
        <v>3.8234710995098932E-2</v>
      </c>
      <c r="K59" s="23">
        <f t="shared" si="8"/>
        <v>-5.4616693711164908E-4</v>
      </c>
      <c r="L59" s="24">
        <f t="shared" si="8"/>
        <v>7.8748357883003051E-2</v>
      </c>
    </row>
    <row r="60" spans="1:12" x14ac:dyDescent="0.2">
      <c r="A60" s="21" t="s">
        <v>15</v>
      </c>
      <c r="B60" s="25"/>
      <c r="C60" s="26">
        <f>(C39-B39)/B$39</f>
        <v>5.3139089885833733E-2</v>
      </c>
      <c r="D60" s="26">
        <f t="shared" ref="D60:L60" si="9">(D39-C39)/C$39</f>
        <v>2.0948253538605861E-2</v>
      </c>
      <c r="E60" s="26">
        <f t="shared" si="9"/>
        <v>4.1972449074816294E-2</v>
      </c>
      <c r="F60" s="26">
        <f t="shared" si="9"/>
        <v>4.2913438264999153E-2</v>
      </c>
      <c r="G60" s="26">
        <f t="shared" si="9"/>
        <v>8.6586883043961727E-2</v>
      </c>
      <c r="H60" s="26">
        <f t="shared" si="9"/>
        <v>-2.3484805499039453E-2</v>
      </c>
      <c r="I60" s="26">
        <f t="shared" si="9"/>
        <v>1.0067880110982218E-2</v>
      </c>
      <c r="J60" s="26">
        <f t="shared" si="9"/>
        <v>3.8233683732578912E-2</v>
      </c>
      <c r="K60" s="26">
        <f t="shared" si="9"/>
        <v>-5.4517750425456127E-4</v>
      </c>
      <c r="L60" s="27">
        <f t="shared" si="9"/>
        <v>7.8747367910435198E-2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2021-03-09T08:54:37Z</dcterms:created>
  <dcterms:modified xsi:type="dcterms:W3CDTF">2021-03-16T16:21:11Z</dcterms:modified>
</cp:coreProperties>
</file>