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pee/Documents/University/2. Sem /Samf B/Metode opgaver /"/>
    </mc:Choice>
  </mc:AlternateContent>
  <xr:revisionPtr revIDLastSave="0" documentId="13_ncr:1_{0FB512CA-B944-8849-8C83-5F5ACFE6E01F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AUL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2" l="1"/>
  <c r="D48" i="2"/>
  <c r="E48" i="2"/>
  <c r="F48" i="2"/>
  <c r="G48" i="2"/>
  <c r="H48" i="2"/>
  <c r="I48" i="2"/>
  <c r="J48" i="2"/>
  <c r="K48" i="2"/>
  <c r="C48" i="2"/>
  <c r="D47" i="2"/>
  <c r="E47" i="2"/>
  <c r="F47" i="2"/>
  <c r="G47" i="2"/>
  <c r="H47" i="2"/>
  <c r="I47" i="2"/>
  <c r="J47" i="2"/>
  <c r="K47" i="2"/>
  <c r="C47" i="2"/>
  <c r="D42" i="2"/>
  <c r="E42" i="2"/>
  <c r="F42" i="2"/>
  <c r="G42" i="2"/>
  <c r="H42" i="2"/>
  <c r="I42" i="2"/>
  <c r="J42" i="2"/>
  <c r="K42" i="2"/>
  <c r="D43" i="2"/>
  <c r="E43" i="2"/>
  <c r="F43" i="2"/>
  <c r="G43" i="2"/>
  <c r="H43" i="2"/>
  <c r="I43" i="2"/>
  <c r="J43" i="2"/>
  <c r="K43" i="2"/>
  <c r="D44" i="2"/>
  <c r="E44" i="2"/>
  <c r="F44" i="2"/>
  <c r="G44" i="2"/>
  <c r="H44" i="2"/>
  <c r="I44" i="2"/>
  <c r="J44" i="2"/>
  <c r="K44" i="2"/>
  <c r="D45" i="2"/>
  <c r="E45" i="2"/>
  <c r="F45" i="2"/>
  <c r="G45" i="2"/>
  <c r="H45" i="2"/>
  <c r="I45" i="2"/>
  <c r="J45" i="2"/>
  <c r="K45" i="2"/>
  <c r="D46" i="2"/>
  <c r="E46" i="2"/>
  <c r="F46" i="2"/>
  <c r="G46" i="2"/>
  <c r="H46" i="2"/>
  <c r="I46" i="2"/>
  <c r="J46" i="2"/>
  <c r="K46" i="2"/>
  <c r="C43" i="2"/>
  <c r="C44" i="2"/>
  <c r="C45" i="2"/>
  <c r="C46" i="2"/>
  <c r="C42" i="2"/>
  <c r="B31" i="2" l="1"/>
  <c r="B30" i="2"/>
  <c r="E33" i="2"/>
  <c r="H33" i="2"/>
  <c r="H32" i="2"/>
  <c r="K33" i="2"/>
  <c r="K32" i="2"/>
  <c r="D30" i="2"/>
  <c r="C31" i="2"/>
  <c r="D31" i="2"/>
  <c r="E31" i="2"/>
  <c r="F31" i="2"/>
  <c r="G31" i="2"/>
  <c r="H31" i="2"/>
  <c r="I31" i="2"/>
  <c r="J31" i="2"/>
  <c r="K31" i="2"/>
  <c r="C30" i="2"/>
  <c r="E30" i="2"/>
  <c r="F30" i="2"/>
  <c r="G30" i="2"/>
  <c r="H30" i="2"/>
  <c r="I30" i="2"/>
  <c r="J30" i="2"/>
  <c r="K30" i="2"/>
  <c r="C23" i="2"/>
  <c r="C21" i="2"/>
  <c r="D21" i="2"/>
  <c r="D23" i="2" s="1"/>
  <c r="E21" i="2"/>
  <c r="F21" i="2"/>
  <c r="F23" i="2" s="1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B22" i="2"/>
  <c r="B21" i="2"/>
  <c r="E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C24" i="2"/>
  <c r="C8" i="2"/>
  <c r="D8" i="2"/>
  <c r="E8" i="2"/>
  <c r="F8" i="2"/>
  <c r="G8" i="2"/>
  <c r="H8" i="2"/>
  <c r="I8" i="2"/>
  <c r="J8" i="2"/>
  <c r="K8" i="2"/>
  <c r="L8" i="2"/>
  <c r="M8" i="2"/>
  <c r="N8" i="2"/>
  <c r="B8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B14" i="2"/>
  <c r="B15" i="2"/>
  <c r="B16" i="2"/>
  <c r="B17" i="2"/>
  <c r="B13" i="2"/>
  <c r="G23" i="2" l="1"/>
</calcChain>
</file>

<file path=xl/sharedStrings.xml><?xml version="1.0" encoding="utf-8"?>
<sst xmlns="http://schemas.openxmlformats.org/spreadsheetml/2006/main" count="132" uniqueCount="72">
  <si>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</si>
  <si>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</si>
  <si>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</si>
  <si>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</si>
  <si>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</si>
  <si>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</si>
  <si>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</si>
  <si>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</si>
  <si>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</si>
  <si>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</si>
  <si>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</si>
  <si>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</si>
  <si>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</si>
  <si>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Bruttoledige</t>
  </si>
  <si>
    <t>Nettoledige dagpengemodtagere</t>
  </si>
  <si>
    <t>Nettoledige kontanthjælpsmodtagere</t>
  </si>
  <si>
    <t>Aktiverede dagpengeberettigede</t>
  </si>
  <si>
    <t>Aktiverede kontanthjælpsmodtagere (arbejdsmarkedsparate)</t>
  </si>
  <si>
    <t>Ledige (1000 personer)</t>
  </si>
  <si>
    <t>Procent af arbejdsstyrken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</si>
  <si>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</si>
  <si>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</si>
  <si>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</si>
  <si>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</si>
  <si>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</si>
  <si>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</si>
  <si>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</si>
  <si>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</si>
  <si>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</si>
  <si>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</si>
  <si>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</si>
  <si>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</si>
  <si>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</si>
  <si>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</si>
  <si>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</si>
  <si>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</si>
  <si>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</si>
  <si>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</si>
  <si>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</si>
  <si>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</si>
  <si>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</si>
  <si>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</si>
  <si>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</si>
  <si>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</si>
  <si>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</si>
  <si>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</si>
  <si>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</si>
  <si>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</si>
  <si>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Netto</t>
  </si>
  <si>
    <t>Brutto andel</t>
  </si>
  <si>
    <t>Tabel 1.1. Udvikling i ledigheden</t>
  </si>
  <si>
    <t>Ledighedsberørte</t>
  </si>
  <si>
    <t>Ledige</t>
  </si>
  <si>
    <t>Gns ledighedsgrad</t>
  </si>
  <si>
    <t>Gns antal dage</t>
  </si>
  <si>
    <t xml:space="preserve">Tabel 1.2 </t>
  </si>
  <si>
    <t>Ledighedsgrad</t>
  </si>
  <si>
    <t>Relativt</t>
  </si>
  <si>
    <t>Absolut</t>
  </si>
  <si>
    <t>dage</t>
  </si>
  <si>
    <t>mennesker</t>
  </si>
  <si>
    <t>Mennesker</t>
  </si>
  <si>
    <t>Bruttoledige efter ledighedsgrad</t>
  </si>
  <si>
    <r>
      <t>0,001 - 0,200</t>
    </r>
    <r>
      <rPr>
        <sz val="10"/>
        <color rgb="FF000000"/>
        <rFont val="Arial"/>
        <family val="2"/>
      </rPr>
      <t xml:space="preserve">  </t>
    </r>
  </si>
  <si>
    <r>
      <t>0,201 - 0,400</t>
    </r>
    <r>
      <rPr>
        <sz val="10"/>
        <color rgb="FF000000"/>
        <rFont val="Arial"/>
        <family val="2"/>
      </rPr>
      <t xml:space="preserve">  </t>
    </r>
  </si>
  <si>
    <r>
      <t>0,401 - 0,600</t>
    </r>
    <r>
      <rPr>
        <sz val="10"/>
        <color rgb="FF000000"/>
        <rFont val="Arial"/>
        <family val="2"/>
      </rPr>
      <t xml:space="preserve">  </t>
    </r>
  </si>
  <si>
    <r>
      <t>0,601 - 0,800</t>
    </r>
    <r>
      <rPr>
        <sz val="10"/>
        <color rgb="FF000000"/>
        <rFont val="Arial"/>
        <family val="2"/>
      </rPr>
      <t xml:space="preserve">  </t>
    </r>
  </si>
  <si>
    <r>
      <t>0,801 - 1,000</t>
    </r>
    <r>
      <rPr>
        <sz val="10"/>
        <color rgb="FF000000"/>
        <rFont val="Arial"/>
        <family val="2"/>
      </rPr>
      <t xml:space="preserve">  </t>
    </r>
  </si>
  <si>
    <t>I alt tusinde</t>
  </si>
  <si>
    <t>Samlet</t>
  </si>
  <si>
    <t>Check</t>
  </si>
  <si>
    <t xml:space="preserve">De langtidsledige er gennem hele perioden den mest faldende gruppering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</si>
</sst>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2" applyNumberFormat="1" applyFont="1" applyFill="1" applyAlignment="1" applyProtection="1">
      <alignment horizontal="right"/>
    </xf>
    <xf numFmtId="43" fontId="0" fillId="0" borderId="0" xfId="0" applyNumberFormat="1" applyFill="1" applyProtection="1"/>
    <xf numFmtId="0" fontId="4" fillId="0" borderId="0" xfId="0" applyFont="1" applyAlignment="1">
      <alignment horizontal="left"/>
    </xf>
    <xf numFmtId="164" fontId="4" fillId="0" borderId="0" xfId="0" applyNumberFormat="1" applyFont="1" applyFill="1" applyProtection="1"/>
    <xf numFmtId="0" fontId="0" fillId="0" borderId="0" xfId="0" applyFont="1" applyAlignment="1">
      <alignment horizontal="left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10" fontId="0" fillId="0" borderId="0" xfId="1" applyNumberFormat="1" applyFont="1" applyFill="1" applyProtection="1"/>
    <xf numFmtId="0" fontId="2" fillId="2" borderId="0" xfId="0" applyFont="1" applyFill="1" applyAlignment="1" applyProtection="1">
      <alignment horizontal="left"/>
    </xf>
    <xf numFmtId="0" fontId="0" fillId="2" borderId="0" xfId="0" applyFill="1" applyProtection="1"/>
    <xf numFmtId="10" fontId="0" fillId="2" borderId="0" xfId="1" applyNumberFormat="1" applyFont="1" applyFill="1" applyProtection="1"/>
    <xf numFmtId="0" fontId="2" fillId="2" borderId="0" xfId="0" applyFont="1" applyFill="1"/>
    <xf numFmtId="0" fontId="1" fillId="0" borderId="0" xfId="0" applyFont="1" applyFill="1" applyAlignment="1" applyProtection="1">
      <alignment horizontal="left"/>
    </xf>
    <xf numFmtId="0" fontId="1" fillId="2" borderId="0" xfId="0" applyFont="1" applyFill="1" applyAlignment="1">
      <alignment horizontal="left"/>
    </xf>
    <xf numFmtId="43" fontId="1" fillId="0" borderId="0" xfId="2" applyNumberFormat="1" applyFont="1" applyFill="1" applyAlignment="1" applyProtection="1">
      <alignment horizontal="right"/>
    </xf>
    <xf numFmtId="43" fontId="1" fillId="2" borderId="0" xfId="0" applyNumberFormat="1" applyFont="1" applyFill="1" applyProtection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3" borderId="0" xfId="0" applyFill="1" applyProtection="1"/>
    <xf numFmtId="0" fontId="5" fillId="3" borderId="0" xfId="0" applyFont="1" applyFill="1" applyAlignment="1">
      <alignment vertical="top"/>
    </xf>
    <xf numFmtId="0" fontId="7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2" fontId="0" fillId="2" borderId="0" xfId="0" applyNumberFormat="1" applyFill="1" applyProtection="1"/>
    <xf numFmtId="2" fontId="0" fillId="0" borderId="0" xfId="0" applyNumberFormat="1" applyFill="1" applyProtection="1"/>
    <xf numFmtId="0" fontId="0" fillId="4" borderId="0" xfId="0" applyFill="1" applyProtection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0" fillId="0" borderId="0" xfId="0" applyFont="1" applyAlignment="1">
      <alignment vertical="top"/>
    </xf>
    <xf numFmtId="164" fontId="0" fillId="0" borderId="0" xfId="2" applyNumberFormat="1" applyFont="1" applyFill="1" applyProtection="1"/>
    <xf numFmtId="9" fontId="0" fillId="0" borderId="0" xfId="0" applyNumberFormat="1" applyFill="1" applyProtection="1"/>
    <xf numFmtId="0" fontId="7" fillId="0" borderId="0" xfId="0" applyFont="1" applyFill="1" applyAlignment="1">
      <alignment vertical="top" wrapText="1"/>
    </xf>
    <xf numFmtId="164" fontId="0" fillId="0" borderId="0" xfId="0" applyNumberFormat="1" applyFill="1" applyProtection="1"/>
    <xf numFmtId="0" fontId="7" fillId="0" borderId="0" xfId="0" applyFont="1" applyFill="1" applyAlignment="1" applyProtection="1">
      <alignment vertical="top" wrapText="1"/>
    </xf>
    <xf numFmtId="164" fontId="0" fillId="2" borderId="0" xfId="2" applyNumberFormat="1" applyFont="1" applyFill="1" applyProtection="1"/>
    <xf numFmtId="10" fontId="1" fillId="2" borderId="0" xfId="1" applyNumberFormat="1" applyFont="1" applyFill="1" applyProtection="1"/>
    <xf numFmtId="10" fontId="4" fillId="2" borderId="0" xfId="1" applyNumberFormat="1" applyFont="1" applyFill="1" applyProtection="1"/>
    <xf numFmtId="10" fontId="1" fillId="0" borderId="0" xfId="1" applyNumberFormat="1" applyFont="1" applyFill="1" applyProtection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'AUL01'!$A$10</c:f>
              <c:strCache>
                <c:ptCount val="1"/>
                <c:pt idx="0">
                  <c:v>Procent af arbejdsstyrken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'AUL01'!$B$9:$AP$9</c:f>
              <c:strCach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strCache>
            </c:strRef>
          </c:cat>
          <c:val>
            <c:numRef>
              <c:f>'AUL01'!$B$10:$AP$10</c:f>
              <c:numCache>
                <c:formatCode>General</c:formatCode>
                <c:ptCount val="41"/>
                <c:pt idx="0">
                  <c:v>6.1</c:v>
                </c:pt>
                <c:pt idx="1">
                  <c:v>6.9</c:v>
                </c:pt>
                <c:pt idx="2">
                  <c:v>8.9</c:v>
                </c:pt>
                <c:pt idx="3">
                  <c:v>9.5</c:v>
                </c:pt>
                <c:pt idx="4">
                  <c:v>10</c:v>
                </c:pt>
                <c:pt idx="5">
                  <c:v>9.6</c:v>
                </c:pt>
                <c:pt idx="6">
                  <c:v>8.6</c:v>
                </c:pt>
                <c:pt idx="7">
                  <c:v>7.5</c:v>
                </c:pt>
                <c:pt idx="8">
                  <c:v>7.5</c:v>
                </c:pt>
                <c:pt idx="9">
                  <c:v>8.3000000000000007</c:v>
                </c:pt>
                <c:pt idx="10">
                  <c:v>9.1</c:v>
                </c:pt>
                <c:pt idx="11">
                  <c:v>9.3000000000000007</c:v>
                </c:pt>
                <c:pt idx="12">
                  <c:v>10.1</c:v>
                </c:pt>
                <c:pt idx="13">
                  <c:v>10.9</c:v>
                </c:pt>
                <c:pt idx="14">
                  <c:v>11.9</c:v>
                </c:pt>
                <c:pt idx="15">
                  <c:v>11.8</c:v>
                </c:pt>
                <c:pt idx="16">
                  <c:v>9.8000000000000007</c:v>
                </c:pt>
                <c:pt idx="17">
                  <c:v>8.1999999999999993</c:v>
                </c:pt>
                <c:pt idx="18">
                  <c:v>7.3</c:v>
                </c:pt>
                <c:pt idx="19">
                  <c:v>6</c:v>
                </c:pt>
                <c:pt idx="20">
                  <c:v>5.2</c:v>
                </c:pt>
                <c:pt idx="21">
                  <c:v>4.9000000000000004</c:v>
                </c:pt>
                <c:pt idx="22">
                  <c:v>4.7</c:v>
                </c:pt>
                <c:pt idx="23">
                  <c:v>4.8</c:v>
                </c:pt>
                <c:pt idx="24">
                  <c:v>5.8</c:v>
                </c:pt>
                <c:pt idx="25">
                  <c:v>5.8</c:v>
                </c:pt>
                <c:pt idx="26">
                  <c:v>5.0999999999999996</c:v>
                </c:pt>
                <c:pt idx="27">
                  <c:v>3.9</c:v>
                </c:pt>
                <c:pt idx="28">
                  <c:v>2.7</c:v>
                </c:pt>
                <c:pt idx="29">
                  <c:v>1.9</c:v>
                </c:pt>
                <c:pt idx="30">
                  <c:v>3.6</c:v>
                </c:pt>
                <c:pt idx="31">
                  <c:v>4.2</c:v>
                </c:pt>
                <c:pt idx="32">
                  <c:v>4</c:v>
                </c:pt>
                <c:pt idx="33">
                  <c:v>4.5</c:v>
                </c:pt>
                <c:pt idx="34">
                  <c:v>4.4000000000000004</c:v>
                </c:pt>
                <c:pt idx="35">
                  <c:v>4</c:v>
                </c:pt>
                <c:pt idx="36">
                  <c:v>3.8</c:v>
                </c:pt>
                <c:pt idx="37">
                  <c:v>3.3</c:v>
                </c:pt>
                <c:pt idx="38">
                  <c:v>3.3</c:v>
                </c:pt>
                <c:pt idx="39">
                  <c:v>3.1</c:v>
                </c:pt>
                <c:pt idx="4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E-B746-B415-9D91609B8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4146608"/>
        <c:axId val="1594346416"/>
      </c:barChart>
      <c:lineChart>
        <c:grouping val="standard"/>
        <c:varyColors val="0"/>
        <c:ser>
          <c:idx val="1"/>
          <c:order val="1"/>
          <c:tx>
            <c:strRef>
              <c:f>'AUL01'!$A$11</c:f>
              <c:strCache>
                <c:ptCount val="1"/>
                <c:pt idx="0">
                  <c:v>Ledige (1000 personer)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'AUL01'!$B$9:$AP$9</c:f>
              <c:strCach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strCache>
            </c:strRef>
          </c:cat>
          <c:val>
            <c:numRef>
              <c:f>'AUL01'!$B$11:$AP$11</c:f>
              <c:numCache>
                <c:formatCode>General</c:formatCode>
                <c:ptCount val="41"/>
                <c:pt idx="0">
                  <c:v>160.19999999999999</c:v>
                </c:pt>
                <c:pt idx="1">
                  <c:v>181.8</c:v>
                </c:pt>
                <c:pt idx="2">
                  <c:v>236.2</c:v>
                </c:pt>
                <c:pt idx="3">
                  <c:v>253</c:v>
                </c:pt>
                <c:pt idx="4">
                  <c:v>268.8</c:v>
                </c:pt>
                <c:pt idx="5">
                  <c:v>261.89999999999998</c:v>
                </c:pt>
                <c:pt idx="6">
                  <c:v>238.7</c:v>
                </c:pt>
                <c:pt idx="7">
                  <c:v>208.2</c:v>
                </c:pt>
                <c:pt idx="8">
                  <c:v>210.8</c:v>
                </c:pt>
                <c:pt idx="9">
                  <c:v>232.8</c:v>
                </c:pt>
                <c:pt idx="10">
                  <c:v>253.4</c:v>
                </c:pt>
                <c:pt idx="11">
                  <c:v>259.8</c:v>
                </c:pt>
                <c:pt idx="12">
                  <c:v>284.3</c:v>
                </c:pt>
                <c:pt idx="13">
                  <c:v>305.60000000000002</c:v>
                </c:pt>
                <c:pt idx="14">
                  <c:v>335.2</c:v>
                </c:pt>
                <c:pt idx="15">
                  <c:v>329</c:v>
                </c:pt>
                <c:pt idx="16">
                  <c:v>271.39999999999998</c:v>
                </c:pt>
                <c:pt idx="17">
                  <c:v>227.7</c:v>
                </c:pt>
                <c:pt idx="18">
                  <c:v>202.2</c:v>
                </c:pt>
                <c:pt idx="19">
                  <c:v>166</c:v>
                </c:pt>
                <c:pt idx="20">
                  <c:v>144.30000000000001</c:v>
                </c:pt>
                <c:pt idx="21">
                  <c:v>138.6</c:v>
                </c:pt>
                <c:pt idx="22">
                  <c:v>130.6</c:v>
                </c:pt>
                <c:pt idx="23">
                  <c:v>133</c:v>
                </c:pt>
                <c:pt idx="24">
                  <c:v>159.1</c:v>
                </c:pt>
                <c:pt idx="25">
                  <c:v>160.4</c:v>
                </c:pt>
                <c:pt idx="26">
                  <c:v>140.19999999999999</c:v>
                </c:pt>
                <c:pt idx="27">
                  <c:v>108.4</c:v>
                </c:pt>
                <c:pt idx="28">
                  <c:v>76.7</c:v>
                </c:pt>
                <c:pt idx="29">
                  <c:v>51.2</c:v>
                </c:pt>
                <c:pt idx="30">
                  <c:v>98.3</c:v>
                </c:pt>
                <c:pt idx="31">
                  <c:v>113.9</c:v>
                </c:pt>
                <c:pt idx="32">
                  <c:v>108.3</c:v>
                </c:pt>
                <c:pt idx="33">
                  <c:v>118.8</c:v>
                </c:pt>
                <c:pt idx="34">
                  <c:v>117.5</c:v>
                </c:pt>
                <c:pt idx="35">
                  <c:v>106.4</c:v>
                </c:pt>
                <c:pt idx="36">
                  <c:v>101.7</c:v>
                </c:pt>
                <c:pt idx="37">
                  <c:v>91.5</c:v>
                </c:pt>
                <c:pt idx="38">
                  <c:v>91.5</c:v>
                </c:pt>
                <c:pt idx="39">
                  <c:v>86.6</c:v>
                </c:pt>
                <c:pt idx="40">
                  <c:v>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E-B746-B415-9D91609B8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9462784"/>
        <c:axId val="1539688240"/>
      </c:lineChart>
      <c:catAx>
        <c:axId val="153946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688240"/>
        <c:crosses val="autoZero"/>
        <c:auto val="1"/>
        <c:lblAlgn val="ctr"/>
        <c:lblOffset val="100"/>
        <c:noMultiLvlLbl val="0"/>
      </c:catAx>
      <c:valAx>
        <c:axId val="153968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Ledige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62784"/>
        <c:crosses val="autoZero"/>
        <c:crossBetween val="between"/>
      </c:valAx>
      <c:valAx>
        <c:axId val="1594346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Pct.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146608"/>
        <c:crosses val="max"/>
        <c:crossBetween val="between"/>
      </c:valAx>
      <c:catAx>
        <c:axId val="1564146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4346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'AUL01'!$A$21</c:f>
              <c:strCache>
                <c:ptCount val="1"/>
                <c:pt idx="0">
                  <c:v>Bruttoledige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'AUL01'!$B$20:$N$20</c:f>
              <c:strCach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strCache>
            </c:strRef>
          </c:cat>
          <c:val>
            <c:numRef>
              <c:f>'AUL01'!$B$21:$N$21</c:f>
              <c:numCache>
                <c:formatCode>_(* #,##0.00_);_(* \(#,##0.00\);_(* "-"??_);_(@_)</c:formatCode>
                <c:ptCount val="13"/>
                <c:pt idx="0">
                  <c:v>101.402</c:v>
                </c:pt>
                <c:pt idx="1">
                  <c:v>73.144999999999996</c:v>
                </c:pt>
                <c:pt idx="2">
                  <c:v>130.232</c:v>
                </c:pt>
                <c:pt idx="3">
                  <c:v>163.45699999999999</c:v>
                </c:pt>
                <c:pt idx="4">
                  <c:v>159.25</c:v>
                </c:pt>
                <c:pt idx="5">
                  <c:v>161.244</c:v>
                </c:pt>
                <c:pt idx="6">
                  <c:v>153.124</c:v>
                </c:pt>
                <c:pt idx="7">
                  <c:v>133.27199999999999</c:v>
                </c:pt>
                <c:pt idx="8">
                  <c:v>122.54600000000001</c:v>
                </c:pt>
                <c:pt idx="9">
                  <c:v>112.517</c:v>
                </c:pt>
                <c:pt idx="10">
                  <c:v>116.167</c:v>
                </c:pt>
                <c:pt idx="11">
                  <c:v>107.965</c:v>
                </c:pt>
                <c:pt idx="12">
                  <c:v>103.97499999999999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9-E442-AFF1-224201C6BE02}"/>
            </c:ext>
          </c:extLst>
        </c:ser>
        <c:ser>
          <c:idx val="1"/>
          <c:order val="1"/>
          <c:tx>
            <c:strRef>
              <c:f>'AUL01'!$A$22</c:f>
              <c:strCache>
                <c:ptCount val="1"/>
                <c:pt idx="0">
                  <c:v>Netto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'AUL01'!$B$20:$N$20</c:f>
              <c:strCach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strCache>
            </c:strRef>
          </c:cat>
          <c:val>
            <c:numRef>
              <c:f>'AUL01'!$B$22:$N$22</c:f>
              <c:numCache>
                <c:formatCode>_(* #,##0.00_);_(* \(#,##0.00\);_(* "-"??_);_(@_)</c:formatCode>
                <c:ptCount val="13"/>
                <c:pt idx="0">
                  <c:v>76.718999999999994</c:v>
                </c:pt>
                <c:pt idx="1">
                  <c:v>51.204000000000001</c:v>
                </c:pt>
                <c:pt idx="2">
                  <c:v>98.284000000000006</c:v>
                </c:pt>
                <c:pt idx="3">
                  <c:v>113.889</c:v>
                </c:pt>
                <c:pt idx="4">
                  <c:v>108.32299999999999</c:v>
                </c:pt>
                <c:pt idx="5">
                  <c:v>118.79</c:v>
                </c:pt>
                <c:pt idx="6">
                  <c:v>117.499</c:v>
                </c:pt>
                <c:pt idx="7">
                  <c:v>106.413</c:v>
                </c:pt>
                <c:pt idx="8">
                  <c:v>101.723</c:v>
                </c:pt>
                <c:pt idx="9">
                  <c:v>91.521000000000001</c:v>
                </c:pt>
                <c:pt idx="10">
                  <c:v>91.497</c:v>
                </c:pt>
                <c:pt idx="11">
                  <c:v>86.641999999999996</c:v>
                </c:pt>
                <c:pt idx="12">
                  <c:v>85.534999999999997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9-E442-AFF1-224201C6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975840"/>
        <c:axId val="1574810944"/>
      </c:lineChart>
      <c:catAx>
        <c:axId val="15659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10944"/>
        <c:crosses val="autoZero"/>
        <c:auto val="1"/>
        <c:lblAlgn val="ctr"/>
        <c:lblOffset val="100"/>
        <c:noMultiLvlLbl val="0"/>
      </c:catAx>
      <c:valAx>
        <c:axId val="1574810944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97584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3.3333333333333333E-2"/>
                <c:y val="0.37078703703703703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/>
                    <a:t>Tusinde Personer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196850</xdr:colOff>
      <xdr:row>11</xdr:row>
      <xdr:rowOff>107950</xdr:rowOff>
    </xdr:from>
    <xdr:to>
      <xdr:col>34</xdr:col>
      <xdr:colOff>374650</xdr:colOff>
      <xdr:row>25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96A16-3A7F-5248-B62E-77916A6C6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</xdr:colOff>
      <xdr:row>12</xdr:row>
      <xdr:rowOff>19050</xdr:rowOff>
    </xdr:from>
    <xdr:to>
      <xdr:col>24</xdr:col>
      <xdr:colOff>88900</xdr:colOff>
      <xdr:row>26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0549B8-77F2-AC41-802C-130B177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"/>
  <sheetViews>
    <sheetView tabSelected="1" topLeftCell="A23" workbookViewId="0">
      <selection activeCell="A52" sqref="A52"/>
    </sheetView>
  </sheetViews>
  <sheetFormatPr baseColWidth="10" defaultColWidth="8.83203125" defaultRowHeight="15" x14ac:dyDescent="0.2"/>
  <cols>
    <col min="1" max="1" width="40.6640625" customWidth="1"/>
    <col min="2" max="11" width="13.1640625" bestFit="1" customWidth="1"/>
    <col min="12" max="14" width="11.83203125" bestFit="1" customWidth="1"/>
    <col min="15" max="16" width="6.1640625" bestFit="1" customWidth="1"/>
    <col min="17" max="17" width="5.1640625" bestFit="1" customWidth="1"/>
    <col min="18" max="20" width="6.1640625" bestFit="1" customWidth="1"/>
    <col min="21" max="21" width="5.1640625" bestFit="1" customWidth="1"/>
    <col min="22" max="24" width="6.1640625" bestFit="1" customWidth="1"/>
    <col min="25" max="25" width="5.1640625" bestFit="1" customWidth="1"/>
    <col min="26" max="29" width="6.1640625" bestFit="1" customWidth="1"/>
    <col min="30" max="32" width="5.1640625" bestFit="1" customWidth="1"/>
    <col min="33" max="38" width="6.1640625" bestFit="1" customWidth="1"/>
    <col min="39" max="42" width="5.1640625" bestFit="1" customWidth="1"/>
  </cols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42" x14ac:dyDescent="0.2">
      <c r="A2" s="1" t="s">
        <v>13</v>
      </c>
      <c r="B2" s="6">
        <v>101402</v>
      </c>
      <c r="C2" s="6">
        <v>73145</v>
      </c>
      <c r="D2" s="6">
        <v>130232</v>
      </c>
      <c r="E2" s="6">
        <v>163457</v>
      </c>
      <c r="F2" s="6">
        <v>159250</v>
      </c>
      <c r="G2" s="6">
        <v>161244</v>
      </c>
      <c r="H2" s="6">
        <v>153124</v>
      </c>
      <c r="I2" s="6">
        <v>133272</v>
      </c>
      <c r="J2" s="6">
        <v>122546</v>
      </c>
      <c r="K2" s="6">
        <v>112517</v>
      </c>
      <c r="L2" s="6">
        <v>116167</v>
      </c>
      <c r="M2" s="6">
        <v>107965</v>
      </c>
      <c r="N2" s="6">
        <v>103975</v>
      </c>
    </row>
    <row r="3" spans="1:42" x14ac:dyDescent="0.2">
      <c r="A3" s="1" t="s">
        <v>14</v>
      </c>
      <c r="B3" s="6">
        <v>60649</v>
      </c>
      <c r="C3" s="6">
        <v>39843</v>
      </c>
      <c r="D3" s="6">
        <v>83267</v>
      </c>
      <c r="E3" s="6">
        <v>96412</v>
      </c>
      <c r="F3" s="6">
        <v>89489</v>
      </c>
      <c r="G3" s="6">
        <v>98154</v>
      </c>
      <c r="H3" s="6">
        <v>87289</v>
      </c>
      <c r="I3" s="6">
        <v>78219</v>
      </c>
      <c r="J3" s="6">
        <v>75034</v>
      </c>
      <c r="K3" s="6">
        <v>68958</v>
      </c>
      <c r="L3" s="6">
        <v>70439</v>
      </c>
      <c r="M3" s="6">
        <v>69168</v>
      </c>
      <c r="N3" s="6">
        <v>70680</v>
      </c>
    </row>
    <row r="4" spans="1:42" x14ac:dyDescent="0.2">
      <c r="A4" s="1" t="s">
        <v>15</v>
      </c>
      <c r="B4" s="6">
        <v>16071</v>
      </c>
      <c r="C4" s="6">
        <v>11362</v>
      </c>
      <c r="D4" s="6">
        <v>15017</v>
      </c>
      <c r="E4" s="6">
        <v>17477</v>
      </c>
      <c r="F4" s="6">
        <v>18834</v>
      </c>
      <c r="G4" s="6">
        <v>20636</v>
      </c>
      <c r="H4" s="6">
        <v>30210</v>
      </c>
      <c r="I4" s="6">
        <v>28194</v>
      </c>
      <c r="J4" s="6">
        <v>26689</v>
      </c>
      <c r="K4" s="6">
        <v>22563</v>
      </c>
      <c r="L4" s="6">
        <v>21056</v>
      </c>
      <c r="M4" s="6">
        <v>17475</v>
      </c>
      <c r="N4" s="6">
        <v>14856</v>
      </c>
    </row>
    <row r="5" spans="1:42" x14ac:dyDescent="0.2">
      <c r="A5" s="1" t="s">
        <v>16</v>
      </c>
      <c r="B5" s="6">
        <v>15671</v>
      </c>
      <c r="C5" s="6">
        <v>13545</v>
      </c>
      <c r="D5" s="6">
        <v>18697</v>
      </c>
      <c r="E5" s="6">
        <v>34234</v>
      </c>
      <c r="F5" s="6">
        <v>38098</v>
      </c>
      <c r="G5" s="6">
        <v>30568</v>
      </c>
      <c r="H5" s="6">
        <v>20792</v>
      </c>
      <c r="I5" s="6">
        <v>15604</v>
      </c>
      <c r="J5" s="6">
        <v>11212</v>
      </c>
      <c r="K5" s="6">
        <v>11256</v>
      </c>
      <c r="L5" s="6">
        <v>10347</v>
      </c>
      <c r="M5" s="6">
        <v>10169</v>
      </c>
      <c r="N5" s="6">
        <v>10185</v>
      </c>
    </row>
    <row r="6" spans="1:42" x14ac:dyDescent="0.2">
      <c r="A6" s="1" t="s">
        <v>17</v>
      </c>
      <c r="B6" s="6">
        <v>9012</v>
      </c>
      <c r="C6" s="6">
        <v>8396</v>
      </c>
      <c r="D6" s="6">
        <v>13251</v>
      </c>
      <c r="E6" s="6">
        <v>15334</v>
      </c>
      <c r="F6" s="6">
        <v>12829</v>
      </c>
      <c r="G6" s="6">
        <v>11886</v>
      </c>
      <c r="H6" s="6">
        <v>14833</v>
      </c>
      <c r="I6" s="6">
        <v>11255</v>
      </c>
      <c r="J6" s="6">
        <v>9611</v>
      </c>
      <c r="K6" s="6">
        <v>9740</v>
      </c>
      <c r="L6" s="6">
        <v>14323</v>
      </c>
      <c r="M6" s="6">
        <v>11154</v>
      </c>
      <c r="N6" s="6">
        <v>8255</v>
      </c>
    </row>
    <row r="7" spans="1:42" x14ac:dyDescent="0.2">
      <c r="A7" s="2" t="s">
        <v>49</v>
      </c>
      <c r="B7" s="4">
        <v>3.6</v>
      </c>
      <c r="C7" s="4">
        <v>2.6</v>
      </c>
      <c r="D7" s="4">
        <v>4.8</v>
      </c>
      <c r="E7" s="4">
        <v>6.1</v>
      </c>
      <c r="F7" s="4">
        <v>5.9</v>
      </c>
      <c r="G7" s="4">
        <v>6</v>
      </c>
      <c r="H7" s="4">
        <v>5.8</v>
      </c>
      <c r="I7" s="4">
        <v>5</v>
      </c>
      <c r="J7" s="4">
        <v>4.5</v>
      </c>
      <c r="K7" s="4">
        <v>4.0999999999999996</v>
      </c>
      <c r="L7" s="4">
        <v>4.2</v>
      </c>
      <c r="M7" s="4">
        <v>3.8</v>
      </c>
      <c r="N7" s="4">
        <v>3.7</v>
      </c>
    </row>
    <row r="8" spans="1:42" x14ac:dyDescent="0.2">
      <c r="A8" s="8" t="s">
        <v>48</v>
      </c>
      <c r="B8" s="9">
        <f>B2-B5-B6</f>
        <v>76719</v>
      </c>
      <c r="C8" s="9">
        <f t="shared" ref="C8:N8" si="0">C2-C5-C6</f>
        <v>51204</v>
      </c>
      <c r="D8" s="9">
        <f t="shared" si="0"/>
        <v>98284</v>
      </c>
      <c r="E8" s="9">
        <f t="shared" si="0"/>
        <v>113889</v>
      </c>
      <c r="F8" s="9">
        <f t="shared" si="0"/>
        <v>108323</v>
      </c>
      <c r="G8" s="9">
        <f t="shared" si="0"/>
        <v>118790</v>
      </c>
      <c r="H8" s="9">
        <f t="shared" si="0"/>
        <v>117499</v>
      </c>
      <c r="I8" s="9">
        <f t="shared" si="0"/>
        <v>106413</v>
      </c>
      <c r="J8" s="9">
        <f t="shared" si="0"/>
        <v>101723</v>
      </c>
      <c r="K8" s="9">
        <f t="shared" si="0"/>
        <v>91521</v>
      </c>
      <c r="L8" s="9">
        <f t="shared" si="0"/>
        <v>91497</v>
      </c>
      <c r="M8" s="9">
        <f t="shared" si="0"/>
        <v>86642</v>
      </c>
      <c r="N8" s="9">
        <f t="shared" si="0"/>
        <v>85535</v>
      </c>
    </row>
    <row r="9" spans="1:42" x14ac:dyDescent="0.2">
      <c r="A9" s="2" t="s">
        <v>48</v>
      </c>
      <c r="B9" s="5" t="s">
        <v>47</v>
      </c>
      <c r="C9" s="5" t="s">
        <v>46</v>
      </c>
      <c r="D9" s="5" t="s">
        <v>45</v>
      </c>
      <c r="E9" s="5" t="s">
        <v>44</v>
      </c>
      <c r="F9" s="5" t="s">
        <v>43</v>
      </c>
      <c r="G9" s="5" t="s">
        <v>42</v>
      </c>
      <c r="H9" s="5" t="s">
        <v>41</v>
      </c>
      <c r="I9" s="5" t="s">
        <v>40</v>
      </c>
      <c r="J9" s="5" t="s">
        <v>39</v>
      </c>
      <c r="K9" s="5" t="s">
        <v>38</v>
      </c>
      <c r="L9" s="5" t="s">
        <v>37</v>
      </c>
      <c r="M9" s="5" t="s">
        <v>36</v>
      </c>
      <c r="N9" s="5" t="s">
        <v>35</v>
      </c>
      <c r="O9" s="5" t="s">
        <v>34</v>
      </c>
      <c r="P9" s="5" t="s">
        <v>33</v>
      </c>
      <c r="Q9" s="5" t="s">
        <v>32</v>
      </c>
      <c r="R9" s="5" t="s">
        <v>31</v>
      </c>
      <c r="S9" s="5" t="s">
        <v>30</v>
      </c>
      <c r="T9" s="5" t="s">
        <v>29</v>
      </c>
      <c r="U9" s="5" t="s">
        <v>28</v>
      </c>
      <c r="V9" s="5" t="s">
        <v>27</v>
      </c>
      <c r="W9" s="5" t="s">
        <v>26</v>
      </c>
      <c r="X9" s="5" t="s">
        <v>25</v>
      </c>
      <c r="Y9" s="5" t="s">
        <v>24</v>
      </c>
      <c r="Z9" s="5" t="s">
        <v>23</v>
      </c>
      <c r="AA9" s="5" t="s">
        <v>22</v>
      </c>
      <c r="AB9" s="5" t="s">
        <v>21</v>
      </c>
      <c r="AC9" s="5" t="s">
        <v>20</v>
      </c>
      <c r="AD9" s="5" t="s">
        <v>0</v>
      </c>
      <c r="AE9" s="5" t="s">
        <v>1</v>
      </c>
      <c r="AF9" s="5" t="s">
        <v>2</v>
      </c>
      <c r="AG9" s="5" t="s">
        <v>3</v>
      </c>
      <c r="AH9" s="5" t="s">
        <v>4</v>
      </c>
      <c r="AI9" s="5" t="s">
        <v>5</v>
      </c>
      <c r="AJ9" s="5" t="s">
        <v>6</v>
      </c>
      <c r="AK9" s="5" t="s">
        <v>7</v>
      </c>
      <c r="AL9" s="5" t="s">
        <v>8</v>
      </c>
      <c r="AM9" s="5" t="s">
        <v>9</v>
      </c>
      <c r="AN9" s="5" t="s">
        <v>10</v>
      </c>
      <c r="AO9" s="5" t="s">
        <v>11</v>
      </c>
      <c r="AP9" s="5" t="s">
        <v>12</v>
      </c>
    </row>
    <row r="10" spans="1:42" x14ac:dyDescent="0.2">
      <c r="A10" s="10" t="s">
        <v>19</v>
      </c>
      <c r="B10" s="4">
        <v>6.1</v>
      </c>
      <c r="C10" s="4">
        <v>6.9</v>
      </c>
      <c r="D10" s="4">
        <v>8.9</v>
      </c>
      <c r="E10" s="4">
        <v>9.5</v>
      </c>
      <c r="F10" s="4">
        <v>10</v>
      </c>
      <c r="G10" s="4">
        <v>9.6</v>
      </c>
      <c r="H10" s="4">
        <v>8.6</v>
      </c>
      <c r="I10" s="4">
        <v>7.5</v>
      </c>
      <c r="J10" s="4">
        <v>7.5</v>
      </c>
      <c r="K10" s="4">
        <v>8.3000000000000007</v>
      </c>
      <c r="L10" s="4">
        <v>9.1</v>
      </c>
      <c r="M10" s="4">
        <v>9.3000000000000007</v>
      </c>
      <c r="N10" s="4">
        <v>10.1</v>
      </c>
      <c r="O10" s="4">
        <v>10.9</v>
      </c>
      <c r="P10" s="4">
        <v>11.9</v>
      </c>
      <c r="Q10" s="4">
        <v>11.8</v>
      </c>
      <c r="R10" s="4">
        <v>9.8000000000000007</v>
      </c>
      <c r="S10" s="4">
        <v>8.1999999999999993</v>
      </c>
      <c r="T10" s="4">
        <v>7.3</v>
      </c>
      <c r="U10" s="4">
        <v>6</v>
      </c>
      <c r="V10" s="4">
        <v>5.2</v>
      </c>
      <c r="W10" s="4">
        <v>4.9000000000000004</v>
      </c>
      <c r="X10" s="4">
        <v>4.7</v>
      </c>
      <c r="Y10" s="4">
        <v>4.8</v>
      </c>
      <c r="Z10" s="4">
        <v>5.8</v>
      </c>
      <c r="AA10" s="4">
        <v>5.8</v>
      </c>
      <c r="AB10" s="4">
        <v>5.0999999999999996</v>
      </c>
      <c r="AC10" s="4">
        <v>3.9</v>
      </c>
      <c r="AD10" s="4">
        <v>2.7</v>
      </c>
      <c r="AE10" s="4">
        <v>1.9</v>
      </c>
      <c r="AF10" s="4">
        <v>3.6</v>
      </c>
      <c r="AG10" s="4">
        <v>4.2</v>
      </c>
      <c r="AH10" s="4">
        <v>4</v>
      </c>
      <c r="AI10" s="4">
        <v>4.5</v>
      </c>
      <c r="AJ10" s="4">
        <v>4.4000000000000004</v>
      </c>
      <c r="AK10" s="4">
        <v>4</v>
      </c>
      <c r="AL10" s="4">
        <v>3.8</v>
      </c>
      <c r="AM10" s="4">
        <v>3.3</v>
      </c>
      <c r="AN10" s="4">
        <v>3.3</v>
      </c>
      <c r="AO10" s="4">
        <v>3.1</v>
      </c>
      <c r="AP10" s="4">
        <v>3</v>
      </c>
    </row>
    <row r="11" spans="1:42" x14ac:dyDescent="0.2">
      <c r="A11" s="10" t="s">
        <v>18</v>
      </c>
      <c r="B11" s="4">
        <v>160.19999999999999</v>
      </c>
      <c r="C11" s="4">
        <v>181.8</v>
      </c>
      <c r="D11" s="4">
        <v>236.2</v>
      </c>
      <c r="E11" s="4">
        <v>253</v>
      </c>
      <c r="F11" s="4">
        <v>268.8</v>
      </c>
      <c r="G11" s="4">
        <v>261.89999999999998</v>
      </c>
      <c r="H11" s="4">
        <v>238.7</v>
      </c>
      <c r="I11" s="4">
        <v>208.2</v>
      </c>
      <c r="J11" s="4">
        <v>210.8</v>
      </c>
      <c r="K11" s="4">
        <v>232.8</v>
      </c>
      <c r="L11" s="4">
        <v>253.4</v>
      </c>
      <c r="M11" s="4">
        <v>259.8</v>
      </c>
      <c r="N11" s="4">
        <v>284.3</v>
      </c>
      <c r="O11" s="4">
        <v>305.60000000000002</v>
      </c>
      <c r="P11" s="4">
        <v>335.2</v>
      </c>
      <c r="Q11" s="4">
        <v>329</v>
      </c>
      <c r="R11" s="4">
        <v>271.39999999999998</v>
      </c>
      <c r="S11" s="4">
        <v>227.7</v>
      </c>
      <c r="T11" s="4">
        <v>202.2</v>
      </c>
      <c r="U11" s="4">
        <v>166</v>
      </c>
      <c r="V11" s="4">
        <v>144.30000000000001</v>
      </c>
      <c r="W11" s="4">
        <v>138.6</v>
      </c>
      <c r="X11" s="4">
        <v>130.6</v>
      </c>
      <c r="Y11" s="4">
        <v>133</v>
      </c>
      <c r="Z11" s="4">
        <v>159.1</v>
      </c>
      <c r="AA11" s="4">
        <v>160.4</v>
      </c>
      <c r="AB11" s="4">
        <v>140.19999999999999</v>
      </c>
      <c r="AC11" s="4">
        <v>108.4</v>
      </c>
      <c r="AD11" s="4">
        <v>76.7</v>
      </c>
      <c r="AE11" s="4">
        <v>51.2</v>
      </c>
      <c r="AF11" s="4">
        <v>98.3</v>
      </c>
      <c r="AG11" s="4">
        <v>113.9</v>
      </c>
      <c r="AH11" s="4">
        <v>108.3</v>
      </c>
      <c r="AI11" s="4">
        <v>118.8</v>
      </c>
      <c r="AJ11" s="4">
        <v>117.5</v>
      </c>
      <c r="AK11" s="4">
        <v>106.4</v>
      </c>
      <c r="AL11" s="4">
        <v>101.7</v>
      </c>
      <c r="AM11" s="4">
        <v>91.5</v>
      </c>
      <c r="AN11" s="4">
        <v>91.5</v>
      </c>
      <c r="AO11" s="4">
        <v>86.6</v>
      </c>
      <c r="AP11" s="4">
        <v>85.5</v>
      </c>
    </row>
    <row r="12" spans="1:42" x14ac:dyDescent="0.2">
      <c r="A12" s="1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</row>
    <row r="13" spans="1:42" x14ac:dyDescent="0.2">
      <c r="A13" s="12" t="s">
        <v>13</v>
      </c>
      <c r="B13" s="7">
        <f>B2/1000</f>
        <v>101.402</v>
      </c>
      <c r="C13" s="7">
        <f t="shared" ref="C13:N13" si="1">C2/1000</f>
        <v>73.144999999999996</v>
      </c>
      <c r="D13" s="7">
        <f t="shared" si="1"/>
        <v>130.232</v>
      </c>
      <c r="E13" s="7">
        <f t="shared" si="1"/>
        <v>163.45699999999999</v>
      </c>
      <c r="F13" s="7">
        <f t="shared" si="1"/>
        <v>159.25</v>
      </c>
      <c r="G13" s="7">
        <f t="shared" si="1"/>
        <v>161.244</v>
      </c>
      <c r="H13" s="7">
        <f t="shared" si="1"/>
        <v>153.124</v>
      </c>
      <c r="I13" s="7">
        <f t="shared" si="1"/>
        <v>133.27199999999999</v>
      </c>
      <c r="J13" s="7">
        <f t="shared" si="1"/>
        <v>122.54600000000001</v>
      </c>
      <c r="K13" s="7">
        <f t="shared" si="1"/>
        <v>112.517</v>
      </c>
      <c r="L13" s="7">
        <f t="shared" si="1"/>
        <v>116.167</v>
      </c>
      <c r="M13" s="7">
        <f t="shared" si="1"/>
        <v>107.965</v>
      </c>
      <c r="N13" s="7">
        <f t="shared" si="1"/>
        <v>103.97499999999999</v>
      </c>
    </row>
    <row r="14" spans="1:42" x14ac:dyDescent="0.2">
      <c r="A14" s="12" t="s">
        <v>14</v>
      </c>
      <c r="B14" s="7">
        <f t="shared" ref="B14:N17" si="2">B3/1000</f>
        <v>60.649000000000001</v>
      </c>
      <c r="C14" s="7">
        <f t="shared" si="2"/>
        <v>39.843000000000004</v>
      </c>
      <c r="D14" s="7">
        <f t="shared" si="2"/>
        <v>83.266999999999996</v>
      </c>
      <c r="E14" s="7">
        <f t="shared" si="2"/>
        <v>96.412000000000006</v>
      </c>
      <c r="F14" s="7">
        <f t="shared" si="2"/>
        <v>89.489000000000004</v>
      </c>
      <c r="G14" s="7">
        <f t="shared" si="2"/>
        <v>98.153999999999996</v>
      </c>
      <c r="H14" s="7">
        <f t="shared" si="2"/>
        <v>87.289000000000001</v>
      </c>
      <c r="I14" s="7">
        <f t="shared" si="2"/>
        <v>78.218999999999994</v>
      </c>
      <c r="J14" s="7">
        <f t="shared" si="2"/>
        <v>75.034000000000006</v>
      </c>
      <c r="K14" s="7">
        <f t="shared" si="2"/>
        <v>68.957999999999998</v>
      </c>
      <c r="L14" s="7">
        <f t="shared" si="2"/>
        <v>70.438999999999993</v>
      </c>
      <c r="M14" s="7">
        <f t="shared" si="2"/>
        <v>69.168000000000006</v>
      </c>
      <c r="N14" s="7">
        <f t="shared" si="2"/>
        <v>70.680000000000007</v>
      </c>
    </row>
    <row r="15" spans="1:42" x14ac:dyDescent="0.2">
      <c r="A15" s="12" t="s">
        <v>15</v>
      </c>
      <c r="B15" s="7">
        <f t="shared" si="2"/>
        <v>16.071000000000002</v>
      </c>
      <c r="C15" s="7">
        <f t="shared" si="2"/>
        <v>11.362</v>
      </c>
      <c r="D15" s="7">
        <f t="shared" si="2"/>
        <v>15.016999999999999</v>
      </c>
      <c r="E15" s="7">
        <f t="shared" si="2"/>
        <v>17.477</v>
      </c>
      <c r="F15" s="7">
        <f t="shared" si="2"/>
        <v>18.834</v>
      </c>
      <c r="G15" s="7">
        <f t="shared" si="2"/>
        <v>20.635999999999999</v>
      </c>
      <c r="H15" s="7">
        <f t="shared" si="2"/>
        <v>30.21</v>
      </c>
      <c r="I15" s="7">
        <f t="shared" si="2"/>
        <v>28.193999999999999</v>
      </c>
      <c r="J15" s="7">
        <f t="shared" si="2"/>
        <v>26.689</v>
      </c>
      <c r="K15" s="7">
        <f t="shared" si="2"/>
        <v>22.562999999999999</v>
      </c>
      <c r="L15" s="7">
        <f t="shared" si="2"/>
        <v>21.056000000000001</v>
      </c>
      <c r="M15" s="7">
        <f t="shared" si="2"/>
        <v>17.475000000000001</v>
      </c>
      <c r="N15" s="7">
        <f t="shared" si="2"/>
        <v>14.856</v>
      </c>
    </row>
    <row r="16" spans="1:42" x14ac:dyDescent="0.2">
      <c r="A16" s="12" t="s">
        <v>16</v>
      </c>
      <c r="B16" s="7">
        <f t="shared" si="2"/>
        <v>15.670999999999999</v>
      </c>
      <c r="C16" s="7">
        <f t="shared" si="2"/>
        <v>13.545</v>
      </c>
      <c r="D16" s="7">
        <f t="shared" si="2"/>
        <v>18.696999999999999</v>
      </c>
      <c r="E16" s="7">
        <f t="shared" si="2"/>
        <v>34.234000000000002</v>
      </c>
      <c r="F16" s="7">
        <f t="shared" si="2"/>
        <v>38.097999999999999</v>
      </c>
      <c r="G16" s="7">
        <f t="shared" si="2"/>
        <v>30.568000000000001</v>
      </c>
      <c r="H16" s="7">
        <f t="shared" si="2"/>
        <v>20.792000000000002</v>
      </c>
      <c r="I16" s="7">
        <f t="shared" si="2"/>
        <v>15.603999999999999</v>
      </c>
      <c r="J16" s="7">
        <f t="shared" si="2"/>
        <v>11.212</v>
      </c>
      <c r="K16" s="7">
        <f t="shared" si="2"/>
        <v>11.256</v>
      </c>
      <c r="L16" s="7">
        <f t="shared" si="2"/>
        <v>10.347</v>
      </c>
      <c r="M16" s="7">
        <f t="shared" si="2"/>
        <v>10.169</v>
      </c>
      <c r="N16" s="7">
        <f t="shared" si="2"/>
        <v>10.185</v>
      </c>
    </row>
    <row r="17" spans="1:43" x14ac:dyDescent="0.2">
      <c r="A17" s="12" t="s">
        <v>17</v>
      </c>
      <c r="B17" s="7">
        <f t="shared" si="2"/>
        <v>9.0120000000000005</v>
      </c>
      <c r="C17" s="7">
        <f t="shared" si="2"/>
        <v>8.3960000000000008</v>
      </c>
      <c r="D17" s="7">
        <f t="shared" si="2"/>
        <v>13.250999999999999</v>
      </c>
      <c r="E17" s="7">
        <f t="shared" si="2"/>
        <v>15.334</v>
      </c>
      <c r="F17" s="7">
        <f t="shared" si="2"/>
        <v>12.829000000000001</v>
      </c>
      <c r="G17" s="7">
        <f t="shared" si="2"/>
        <v>11.885999999999999</v>
      </c>
      <c r="H17" s="7">
        <f t="shared" si="2"/>
        <v>14.833</v>
      </c>
      <c r="I17" s="7">
        <f t="shared" si="2"/>
        <v>11.255000000000001</v>
      </c>
      <c r="J17" s="7">
        <f t="shared" si="2"/>
        <v>9.6110000000000007</v>
      </c>
      <c r="K17" s="7">
        <f t="shared" si="2"/>
        <v>9.74</v>
      </c>
      <c r="L17" s="7">
        <f t="shared" si="2"/>
        <v>14.323</v>
      </c>
      <c r="M17" s="7">
        <f t="shared" si="2"/>
        <v>11.154</v>
      </c>
      <c r="N17" s="7">
        <f t="shared" si="2"/>
        <v>8.2550000000000008</v>
      </c>
      <c r="O17" s="2"/>
      <c r="P17" s="2"/>
    </row>
    <row r="18" spans="1:43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20" spans="1:43" x14ac:dyDescent="0.2">
      <c r="A20" s="18" t="s">
        <v>50</v>
      </c>
      <c r="B20" s="15" t="s">
        <v>0</v>
      </c>
      <c r="C20" s="15" t="s">
        <v>1</v>
      </c>
      <c r="D20" s="15" t="s">
        <v>2</v>
      </c>
      <c r="E20" s="15" t="s">
        <v>3</v>
      </c>
      <c r="F20" s="15" t="s">
        <v>4</v>
      </c>
      <c r="G20" s="15" t="s">
        <v>5</v>
      </c>
      <c r="H20" s="15" t="s">
        <v>6</v>
      </c>
      <c r="I20" s="15" t="s">
        <v>7</v>
      </c>
      <c r="J20" s="15" t="s">
        <v>8</v>
      </c>
      <c r="K20" s="15" t="s">
        <v>9</v>
      </c>
      <c r="L20" s="15" t="s">
        <v>10</v>
      </c>
      <c r="M20" s="15" t="s">
        <v>11</v>
      </c>
      <c r="N20" s="15" t="s">
        <v>12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9" t="s">
        <v>13</v>
      </c>
      <c r="B21" s="21">
        <f>B2/1000</f>
        <v>101.402</v>
      </c>
      <c r="C21" s="21">
        <f t="shared" ref="C21:N21" si="3">C2/1000</f>
        <v>73.144999999999996</v>
      </c>
      <c r="D21" s="21">
        <f t="shared" si="3"/>
        <v>130.232</v>
      </c>
      <c r="E21" s="21">
        <f t="shared" si="3"/>
        <v>163.45699999999999</v>
      </c>
      <c r="F21" s="21">
        <f t="shared" si="3"/>
        <v>159.25</v>
      </c>
      <c r="G21" s="21">
        <f t="shared" si="3"/>
        <v>161.244</v>
      </c>
      <c r="H21" s="21">
        <f t="shared" si="3"/>
        <v>153.124</v>
      </c>
      <c r="I21" s="21">
        <f t="shared" si="3"/>
        <v>133.27199999999999</v>
      </c>
      <c r="J21" s="21">
        <f t="shared" si="3"/>
        <v>122.54600000000001</v>
      </c>
      <c r="K21" s="21">
        <f t="shared" si="3"/>
        <v>112.517</v>
      </c>
      <c r="L21" s="21">
        <f t="shared" si="3"/>
        <v>116.167</v>
      </c>
      <c r="M21" s="21">
        <f t="shared" si="3"/>
        <v>107.965</v>
      </c>
      <c r="N21" s="21">
        <f t="shared" si="3"/>
        <v>103.97499999999999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20" t="s">
        <v>48</v>
      </c>
      <c r="B22" s="22">
        <f>B8/1000</f>
        <v>76.718999999999994</v>
      </c>
      <c r="C22" s="22">
        <f t="shared" ref="C22:N22" si="4">C8/1000</f>
        <v>51.204000000000001</v>
      </c>
      <c r="D22" s="22">
        <f t="shared" si="4"/>
        <v>98.284000000000006</v>
      </c>
      <c r="E22" s="22">
        <f t="shared" si="4"/>
        <v>113.889</v>
      </c>
      <c r="F22" s="22">
        <f t="shared" si="4"/>
        <v>108.32299999999999</v>
      </c>
      <c r="G22" s="22">
        <f t="shared" si="4"/>
        <v>118.79</v>
      </c>
      <c r="H22" s="22">
        <f t="shared" si="4"/>
        <v>117.499</v>
      </c>
      <c r="I22" s="22">
        <f t="shared" si="4"/>
        <v>106.413</v>
      </c>
      <c r="J22" s="22">
        <f t="shared" si="4"/>
        <v>101.723</v>
      </c>
      <c r="K22" s="22">
        <f t="shared" si="4"/>
        <v>91.521000000000001</v>
      </c>
      <c r="L22" s="22">
        <f t="shared" si="4"/>
        <v>91.497</v>
      </c>
      <c r="M22" s="22">
        <f t="shared" si="4"/>
        <v>86.641999999999996</v>
      </c>
      <c r="N22" s="22">
        <f t="shared" si="4"/>
        <v>85.534999999999997</v>
      </c>
    </row>
    <row r="23" spans="1:43" x14ac:dyDescent="0.2">
      <c r="A23" s="19" t="s">
        <v>13</v>
      </c>
      <c r="C23" s="14">
        <f>C21/B21-1</f>
        <v>-0.27866314273880199</v>
      </c>
      <c r="D23" s="14">
        <f>D21/C21-1</f>
        <v>0.78046346298448288</v>
      </c>
      <c r="E23" s="14">
        <f t="shared" ref="E23:N23" si="5">E21/D21-1</f>
        <v>0.25512162909269609</v>
      </c>
      <c r="F23" s="14">
        <f t="shared" si="5"/>
        <v>-2.5737655774913271E-2</v>
      </c>
      <c r="G23" s="14">
        <f t="shared" si="5"/>
        <v>1.2521193092621674E-2</v>
      </c>
      <c r="H23" s="14">
        <f t="shared" si="5"/>
        <v>-5.0358462950559457E-2</v>
      </c>
      <c r="I23" s="14">
        <f t="shared" si="5"/>
        <v>-0.12964656095713278</v>
      </c>
      <c r="J23" s="14">
        <f t="shared" si="5"/>
        <v>-8.0482021729995745E-2</v>
      </c>
      <c r="K23" s="14">
        <f t="shared" si="5"/>
        <v>-8.1838656504496399E-2</v>
      </c>
      <c r="L23" s="14">
        <f t="shared" si="5"/>
        <v>3.2439542469137939E-2</v>
      </c>
      <c r="M23" s="14">
        <f t="shared" si="5"/>
        <v>-7.0605249339313225E-2</v>
      </c>
      <c r="N23" s="14">
        <f t="shared" si="5"/>
        <v>-3.6956421062381395E-2</v>
      </c>
    </row>
    <row r="24" spans="1:43" x14ac:dyDescent="0.2">
      <c r="A24" s="20" t="s">
        <v>48</v>
      </c>
      <c r="B24" s="16"/>
      <c r="C24" s="17">
        <f>C22/B22-1</f>
        <v>-0.33257732765025605</v>
      </c>
      <c r="D24" s="17">
        <f t="shared" ref="D24:N24" si="6">D22/C22-1</f>
        <v>0.91945941723302882</v>
      </c>
      <c r="E24" s="17">
        <f t="shared" si="6"/>
        <v>0.15877457164950548</v>
      </c>
      <c r="F24" s="17">
        <f t="shared" si="6"/>
        <v>-4.8872147441807345E-2</v>
      </c>
      <c r="G24" s="17">
        <f t="shared" si="6"/>
        <v>9.662767833239494E-2</v>
      </c>
      <c r="H24" s="17">
        <f t="shared" si="6"/>
        <v>-1.0867918174930602E-2</v>
      </c>
      <c r="I24" s="17">
        <f t="shared" si="6"/>
        <v>-9.4349739146716183E-2</v>
      </c>
      <c r="J24" s="17">
        <f t="shared" si="6"/>
        <v>-4.407356244067917E-2</v>
      </c>
      <c r="K24" s="17">
        <f t="shared" si="6"/>
        <v>-0.10029196936779294</v>
      </c>
      <c r="L24" s="17">
        <f t="shared" si="6"/>
        <v>-2.6223489690890833E-4</v>
      </c>
      <c r="M24" s="17">
        <f t="shared" si="6"/>
        <v>-5.306184902237232E-2</v>
      </c>
      <c r="N24" s="17">
        <f t="shared" si="6"/>
        <v>-1.277671337226749E-2</v>
      </c>
    </row>
    <row r="25" spans="1:43" x14ac:dyDescent="0.2">
      <c r="A25" s="13"/>
    </row>
    <row r="26" spans="1:43" x14ac:dyDescent="0.2">
      <c r="A26" s="8"/>
    </row>
    <row r="27" spans="1:43" x14ac:dyDescent="0.2">
      <c r="A27" s="25" t="s">
        <v>55</v>
      </c>
      <c r="B27" s="26">
        <v>2010</v>
      </c>
      <c r="C27" s="26">
        <v>2011</v>
      </c>
      <c r="D27" s="26">
        <v>2012</v>
      </c>
      <c r="E27" s="26">
        <v>2013</v>
      </c>
      <c r="F27" s="26">
        <v>2014</v>
      </c>
      <c r="G27" s="26">
        <v>2015</v>
      </c>
      <c r="H27" s="26">
        <v>2016</v>
      </c>
      <c r="I27" s="26">
        <v>2017</v>
      </c>
      <c r="J27" s="26">
        <v>2018</v>
      </c>
      <c r="K27" s="26">
        <v>2019</v>
      </c>
    </row>
    <row r="28" spans="1:43" x14ac:dyDescent="0.2">
      <c r="A28" s="24" t="s">
        <v>52</v>
      </c>
      <c r="B28" s="23">
        <v>163457</v>
      </c>
      <c r="C28" s="23">
        <v>159250</v>
      </c>
      <c r="D28" s="23">
        <v>161244</v>
      </c>
      <c r="E28" s="23">
        <v>153124</v>
      </c>
      <c r="F28" s="23">
        <v>133272</v>
      </c>
      <c r="G28" s="23">
        <v>122546</v>
      </c>
      <c r="H28" s="23">
        <v>112517</v>
      </c>
      <c r="I28" s="23">
        <v>116167</v>
      </c>
      <c r="J28" s="23">
        <v>107965</v>
      </c>
      <c r="K28" s="23">
        <v>103975</v>
      </c>
    </row>
    <row r="29" spans="1:43" x14ac:dyDescent="0.2">
      <c r="A29" s="27" t="s">
        <v>51</v>
      </c>
      <c r="B29" s="28">
        <v>429480</v>
      </c>
      <c r="C29" s="28">
        <v>423792</v>
      </c>
      <c r="D29" s="28">
        <v>428389</v>
      </c>
      <c r="E29" s="28">
        <v>426408</v>
      </c>
      <c r="F29" s="28">
        <v>378756</v>
      </c>
      <c r="G29" s="28">
        <v>366592</v>
      </c>
      <c r="H29" s="28">
        <v>350602</v>
      </c>
      <c r="I29" s="28">
        <v>337201</v>
      </c>
      <c r="J29" s="28">
        <v>320052</v>
      </c>
      <c r="K29" s="28">
        <v>311671</v>
      </c>
    </row>
    <row r="30" spans="1:43" x14ac:dyDescent="0.2">
      <c r="A30" t="s">
        <v>53</v>
      </c>
      <c r="B30" s="14">
        <f>B28/B29</f>
        <v>0.38059280990965821</v>
      </c>
      <c r="C30" s="14">
        <f t="shared" ref="C30:K30" si="7">C28/C29</f>
        <v>0.37577396458640089</v>
      </c>
      <c r="D30" s="14">
        <f>D28/D29</f>
        <v>0.37639621932402562</v>
      </c>
      <c r="E30" s="14">
        <f t="shared" si="7"/>
        <v>0.35910208063638582</v>
      </c>
      <c r="F30" s="14">
        <f t="shared" si="7"/>
        <v>0.35186769318505845</v>
      </c>
      <c r="G30" s="14">
        <f t="shared" si="7"/>
        <v>0.33428443610335196</v>
      </c>
      <c r="H30" s="14">
        <f t="shared" si="7"/>
        <v>0.32092515159639706</v>
      </c>
      <c r="I30" s="14">
        <f t="shared" si="7"/>
        <v>0.34450372329856671</v>
      </c>
      <c r="J30" s="14">
        <f t="shared" si="7"/>
        <v>0.33733580793121115</v>
      </c>
      <c r="K30" s="14">
        <f t="shared" si="7"/>
        <v>0.33360498731033689</v>
      </c>
    </row>
    <row r="31" spans="1:43" x14ac:dyDescent="0.2">
      <c r="A31" s="16" t="s">
        <v>54</v>
      </c>
      <c r="B31" s="29">
        <f>365*B30</f>
        <v>138.91637561702524</v>
      </c>
      <c r="C31" s="29">
        <f t="shared" ref="C31:K31" si="8">365*C30</f>
        <v>137.15749707403631</v>
      </c>
      <c r="D31" s="29">
        <f t="shared" si="8"/>
        <v>137.38462005326934</v>
      </c>
      <c r="E31" s="29">
        <f t="shared" si="8"/>
        <v>131.07225943228082</v>
      </c>
      <c r="F31" s="29">
        <f t="shared" si="8"/>
        <v>128.43170801254632</v>
      </c>
      <c r="G31" s="29">
        <f t="shared" si="8"/>
        <v>122.01381917772346</v>
      </c>
      <c r="H31" s="29">
        <f t="shared" si="8"/>
        <v>117.13768033268492</v>
      </c>
      <c r="I31" s="29">
        <f t="shared" si="8"/>
        <v>125.74385900397685</v>
      </c>
      <c r="J31" s="29">
        <f t="shared" si="8"/>
        <v>123.12756989489208</v>
      </c>
      <c r="K31" s="29">
        <f t="shared" si="8"/>
        <v>121.76582036827297</v>
      </c>
    </row>
    <row r="32" spans="1:43" x14ac:dyDescent="0.2">
      <c r="C32" t="s">
        <v>52</v>
      </c>
      <c r="D32" s="31" t="s">
        <v>57</v>
      </c>
      <c r="E32" s="14">
        <f>K28/D28-1</f>
        <v>-0.35516980476792936</v>
      </c>
      <c r="F32" t="s">
        <v>51</v>
      </c>
      <c r="G32" s="31" t="s">
        <v>57</v>
      </c>
      <c r="H32" s="14">
        <f>K29/D29-1</f>
        <v>-0.27245797627856927</v>
      </c>
      <c r="I32" t="s">
        <v>56</v>
      </c>
      <c r="J32" s="31" t="s">
        <v>57</v>
      </c>
      <c r="K32" s="14">
        <f>K31/D31-1</f>
        <v>-0.11368666797593763</v>
      </c>
    </row>
    <row r="33" spans="1:12" x14ac:dyDescent="0.2">
      <c r="D33" s="31" t="s">
        <v>58</v>
      </c>
      <c r="E33">
        <f>K28-D28</f>
        <v>-57269</v>
      </c>
      <c r="F33" t="s">
        <v>61</v>
      </c>
      <c r="G33" s="31" t="s">
        <v>58</v>
      </c>
      <c r="H33">
        <f>K29-D29</f>
        <v>-116718</v>
      </c>
      <c r="I33" t="s">
        <v>60</v>
      </c>
      <c r="J33" s="31" t="s">
        <v>58</v>
      </c>
      <c r="K33" s="30">
        <f>K31-D31</f>
        <v>-15.618799684996375</v>
      </c>
      <c r="L33" t="s">
        <v>59</v>
      </c>
    </row>
    <row r="34" spans="1:12" x14ac:dyDescent="0.2">
      <c r="A34" s="32" t="s">
        <v>62</v>
      </c>
      <c r="B34" s="34">
        <v>2010</v>
      </c>
      <c r="C34" s="34">
        <v>2011</v>
      </c>
      <c r="D34" s="34">
        <v>2012</v>
      </c>
      <c r="E34" s="34">
        <v>2013</v>
      </c>
      <c r="F34" s="34">
        <v>2014</v>
      </c>
      <c r="G34" s="34">
        <v>2015</v>
      </c>
      <c r="H34" s="34">
        <v>2016</v>
      </c>
      <c r="I34" s="34">
        <v>2017</v>
      </c>
      <c r="J34" s="34">
        <v>2018</v>
      </c>
      <c r="K34" s="34">
        <v>2019</v>
      </c>
    </row>
    <row r="35" spans="1:12" x14ac:dyDescent="0.2">
      <c r="A35" s="33" t="s">
        <v>68</v>
      </c>
      <c r="B35" s="35">
        <v>429480</v>
      </c>
      <c r="C35" s="35">
        <v>423792</v>
      </c>
      <c r="D35" s="35">
        <v>428389</v>
      </c>
      <c r="E35" s="35">
        <v>426408</v>
      </c>
      <c r="F35" s="35">
        <v>378756</v>
      </c>
      <c r="G35" s="35">
        <v>366592</v>
      </c>
      <c r="H35" s="35">
        <v>350602</v>
      </c>
      <c r="I35" s="35">
        <v>337201</v>
      </c>
      <c r="J35" s="35">
        <v>320052</v>
      </c>
      <c r="K35" s="35">
        <v>311671</v>
      </c>
    </row>
    <row r="36" spans="1:12" x14ac:dyDescent="0.2">
      <c r="A36" s="24" t="s">
        <v>63</v>
      </c>
      <c r="B36" s="36">
        <v>158550</v>
      </c>
      <c r="C36" s="36">
        <v>159186</v>
      </c>
      <c r="D36" s="36">
        <v>159945</v>
      </c>
      <c r="E36" s="36">
        <v>166648</v>
      </c>
      <c r="F36" s="36">
        <v>152089</v>
      </c>
      <c r="G36" s="36">
        <v>156002</v>
      </c>
      <c r="H36" s="36">
        <v>154208</v>
      </c>
      <c r="I36" s="36">
        <v>138265</v>
      </c>
      <c r="J36" s="36">
        <v>132170</v>
      </c>
      <c r="K36" s="36">
        <v>129491</v>
      </c>
    </row>
    <row r="37" spans="1:12" x14ac:dyDescent="0.2">
      <c r="A37" s="24" t="s">
        <v>64</v>
      </c>
      <c r="B37" s="36">
        <v>99911</v>
      </c>
      <c r="C37" s="36">
        <v>98226</v>
      </c>
      <c r="D37" s="36">
        <v>98358</v>
      </c>
      <c r="E37" s="36">
        <v>101257</v>
      </c>
      <c r="F37" s="36">
        <v>88674</v>
      </c>
      <c r="G37" s="36">
        <v>84825</v>
      </c>
      <c r="H37" s="36">
        <v>84374</v>
      </c>
      <c r="I37" s="36">
        <v>80355</v>
      </c>
      <c r="J37" s="36">
        <v>78851</v>
      </c>
      <c r="K37" s="36">
        <v>77240</v>
      </c>
    </row>
    <row r="38" spans="1:12" x14ac:dyDescent="0.2">
      <c r="A38" s="24" t="s">
        <v>65</v>
      </c>
      <c r="B38" s="36">
        <v>65255</v>
      </c>
      <c r="C38" s="36">
        <v>64383</v>
      </c>
      <c r="D38" s="36">
        <v>66225</v>
      </c>
      <c r="E38" s="36">
        <v>65524</v>
      </c>
      <c r="F38" s="36">
        <v>57467</v>
      </c>
      <c r="G38" s="36">
        <v>55557</v>
      </c>
      <c r="H38" s="36">
        <v>51821</v>
      </c>
      <c r="I38" s="36">
        <v>52028</v>
      </c>
      <c r="J38" s="36">
        <v>49836</v>
      </c>
      <c r="K38" s="36">
        <v>49115</v>
      </c>
    </row>
    <row r="39" spans="1:12" x14ac:dyDescent="0.2">
      <c r="A39" s="24" t="s">
        <v>66</v>
      </c>
      <c r="B39" s="36">
        <v>43115</v>
      </c>
      <c r="C39" s="36">
        <v>43486</v>
      </c>
      <c r="D39" s="36">
        <v>44846</v>
      </c>
      <c r="E39" s="36">
        <v>41463</v>
      </c>
      <c r="F39" s="36">
        <v>37371</v>
      </c>
      <c r="G39" s="36">
        <v>33153</v>
      </c>
      <c r="H39" s="36">
        <v>29413</v>
      </c>
      <c r="I39" s="36">
        <v>31221</v>
      </c>
      <c r="J39" s="36">
        <v>28200</v>
      </c>
      <c r="K39" s="36">
        <v>27680</v>
      </c>
    </row>
    <row r="40" spans="1:12" x14ac:dyDescent="0.2">
      <c r="A40" s="24" t="s">
        <v>67</v>
      </c>
      <c r="B40" s="36">
        <v>62649</v>
      </c>
      <c r="C40" s="36">
        <v>58511</v>
      </c>
      <c r="D40" s="36">
        <v>59015</v>
      </c>
      <c r="E40" s="36">
        <v>51516</v>
      </c>
      <c r="F40" s="36">
        <v>43155</v>
      </c>
      <c r="G40" s="36">
        <v>37055</v>
      </c>
      <c r="H40" s="36">
        <v>30786</v>
      </c>
      <c r="I40" s="36">
        <v>35332</v>
      </c>
      <c r="J40" s="36">
        <v>30995</v>
      </c>
      <c r="K40" s="36">
        <v>28145</v>
      </c>
    </row>
    <row r="42" spans="1:12" x14ac:dyDescent="0.2">
      <c r="A42" s="27" t="s">
        <v>63</v>
      </c>
      <c r="B42" s="17"/>
      <c r="C42" s="43">
        <f>(C36-B36)/B$35</f>
        <v>1.480860575579771E-3</v>
      </c>
      <c r="D42" s="44">
        <f t="shared" ref="D42:K42" si="9">(D36-C36)/C$35</f>
        <v>1.790972930116661E-3</v>
      </c>
      <c r="E42" s="43">
        <f t="shared" si="9"/>
        <v>1.5646993737000715E-2</v>
      </c>
      <c r="F42" s="43">
        <f t="shared" si="9"/>
        <v>-3.4143355659368491E-2</v>
      </c>
      <c r="G42" s="43">
        <f t="shared" si="9"/>
        <v>1.033118947290604E-2</v>
      </c>
      <c r="H42" s="43">
        <f t="shared" si="9"/>
        <v>-4.8937238128491621E-3</v>
      </c>
      <c r="I42" s="43">
        <f t="shared" si="9"/>
        <v>-4.5473214642243909E-2</v>
      </c>
      <c r="J42" s="43">
        <f t="shared" si="9"/>
        <v>-1.8075272611884307E-2</v>
      </c>
      <c r="K42" s="44">
        <f t="shared" si="9"/>
        <v>-8.3705147913464058E-3</v>
      </c>
    </row>
    <row r="43" spans="1:12" x14ac:dyDescent="0.2">
      <c r="A43" s="24" t="s">
        <v>64</v>
      </c>
      <c r="B43" s="14"/>
      <c r="C43" s="45">
        <f t="shared" ref="C43:K46" si="10">(C37-B37)/B$35</f>
        <v>-3.9233491664338272E-3</v>
      </c>
      <c r="D43" s="45">
        <f t="shared" si="10"/>
        <v>3.1147355306376714E-4</v>
      </c>
      <c r="E43" s="45">
        <f t="shared" si="10"/>
        <v>6.7672139107213302E-3</v>
      </c>
      <c r="F43" s="45">
        <f t="shared" si="10"/>
        <v>-2.9509296260858145E-2</v>
      </c>
      <c r="G43" s="45">
        <f t="shared" si="10"/>
        <v>-1.0162215252035612E-2</v>
      </c>
      <c r="H43" s="45">
        <f t="shared" si="10"/>
        <v>-1.2302505237430168E-3</v>
      </c>
      <c r="I43" s="45">
        <f t="shared" si="10"/>
        <v>-1.1463140541126406E-2</v>
      </c>
      <c r="J43" s="45">
        <f t="shared" si="10"/>
        <v>-4.4602477454100077E-3</v>
      </c>
      <c r="K43" s="45">
        <f t="shared" si="10"/>
        <v>-5.0335570469798654E-3</v>
      </c>
    </row>
    <row r="44" spans="1:12" x14ac:dyDescent="0.2">
      <c r="A44" s="27" t="s">
        <v>65</v>
      </c>
      <c r="B44" s="17"/>
      <c r="C44" s="43">
        <f t="shared" si="10"/>
        <v>-2.030362298593648E-3</v>
      </c>
      <c r="D44" s="43">
        <f t="shared" si="10"/>
        <v>4.346471854117114E-3</v>
      </c>
      <c r="E44" s="43">
        <f t="shared" si="10"/>
        <v>-1.6363632119405494E-3</v>
      </c>
      <c r="F44" s="43">
        <f t="shared" si="10"/>
        <v>-1.8895048873379488E-2</v>
      </c>
      <c r="G44" s="43">
        <f t="shared" si="10"/>
        <v>-5.0428244041018496E-3</v>
      </c>
      <c r="H44" s="43">
        <f t="shared" si="10"/>
        <v>-1.0191166201117319E-2</v>
      </c>
      <c r="I44" s="43">
        <f t="shared" si="10"/>
        <v>5.9041306096371381E-4</v>
      </c>
      <c r="J44" s="43">
        <f t="shared" si="10"/>
        <v>-6.500573841714586E-3</v>
      </c>
      <c r="K44" s="43">
        <f t="shared" si="10"/>
        <v>-2.2527589266744153E-3</v>
      </c>
    </row>
    <row r="45" spans="1:12" x14ac:dyDescent="0.2">
      <c r="A45" s="24" t="s">
        <v>66</v>
      </c>
      <c r="B45" s="14"/>
      <c r="C45" s="45">
        <f t="shared" si="10"/>
        <v>8.6383533575486637E-4</v>
      </c>
      <c r="D45" s="45">
        <f t="shared" si="10"/>
        <v>3.20912145580851E-3</v>
      </c>
      <c r="E45" s="45">
        <f t="shared" si="10"/>
        <v>-7.8970281683236505E-3</v>
      </c>
      <c r="F45" s="45">
        <f t="shared" si="10"/>
        <v>-9.5964428434738552E-3</v>
      </c>
      <c r="G45" s="45">
        <f t="shared" si="10"/>
        <v>-1.1136457244241676E-2</v>
      </c>
      <c r="H45" s="45">
        <f t="shared" si="10"/>
        <v>-1.0202077513966481E-2</v>
      </c>
      <c r="I45" s="45">
        <f t="shared" si="10"/>
        <v>5.1568445131516651E-3</v>
      </c>
      <c r="J45" s="45">
        <f t="shared" si="10"/>
        <v>-8.9590481641513512E-3</v>
      </c>
      <c r="K45" s="45">
        <f t="shared" si="10"/>
        <v>-1.6247359804031844E-3</v>
      </c>
    </row>
    <row r="46" spans="1:12" x14ac:dyDescent="0.2">
      <c r="A46" s="27" t="s">
        <v>67</v>
      </c>
      <c r="B46" s="17"/>
      <c r="C46" s="43">
        <f t="shared" si="10"/>
        <v>-9.6349073297941693E-3</v>
      </c>
      <c r="D46" s="44">
        <f t="shared" si="10"/>
        <v>1.1892626571525654E-3</v>
      </c>
      <c r="E46" s="43">
        <f t="shared" si="10"/>
        <v>-1.7505118011900397E-2</v>
      </c>
      <c r="F46" s="43">
        <f t="shared" si="10"/>
        <v>-1.9607981088534926E-2</v>
      </c>
      <c r="G46" s="43">
        <f t="shared" si="10"/>
        <v>-1.6105355426712712E-2</v>
      </c>
      <c r="H46" s="43">
        <f t="shared" si="10"/>
        <v>-1.7100755062849162E-2</v>
      </c>
      <c r="I46" s="43">
        <f t="shared" si="10"/>
        <v>1.2966269445125812E-2</v>
      </c>
      <c r="J46" s="43">
        <f t="shared" si="10"/>
        <v>-1.2861764941385108E-2</v>
      </c>
      <c r="K46" s="44">
        <f t="shared" si="10"/>
        <v>-8.904802969517454E-3</v>
      </c>
    </row>
    <row r="47" spans="1:12" x14ac:dyDescent="0.2">
      <c r="A47" s="41" t="s">
        <v>69</v>
      </c>
      <c r="B47" s="38"/>
      <c r="C47" s="45">
        <f>(C35-B35)/B35</f>
        <v>-1.3243922883487007E-2</v>
      </c>
      <c r="D47" s="45">
        <f t="shared" ref="D47:K47" si="11">(D35-C35)/C35</f>
        <v>1.0847302450258618E-2</v>
      </c>
      <c r="E47" s="45">
        <f t="shared" si="11"/>
        <v>-4.6243017444425509E-3</v>
      </c>
      <c r="F47" s="45">
        <f t="shared" si="11"/>
        <v>-0.11175212472561491</v>
      </c>
      <c r="G47" s="45">
        <f t="shared" si="11"/>
        <v>-3.2115662854185809E-2</v>
      </c>
      <c r="H47" s="45">
        <f t="shared" si="11"/>
        <v>-4.3617973114525137E-2</v>
      </c>
      <c r="I47" s="45">
        <f t="shared" si="11"/>
        <v>-3.8222828164129127E-2</v>
      </c>
      <c r="J47" s="45">
        <f t="shared" si="11"/>
        <v>-5.0856907304545361E-2</v>
      </c>
      <c r="K47" s="45">
        <f t="shared" si="11"/>
        <v>-2.6186369714921325E-2</v>
      </c>
    </row>
    <row r="48" spans="1:12" x14ac:dyDescent="0.2">
      <c r="A48" s="27" t="s">
        <v>70</v>
      </c>
      <c r="B48" s="42"/>
      <c r="C48" s="43">
        <f>SUM(C42:C46)</f>
        <v>-1.3243922883487007E-2</v>
      </c>
      <c r="D48" s="43">
        <f t="shared" ref="D48:K48" si="12">SUM(D42:D46)</f>
        <v>1.0847302450258616E-2</v>
      </c>
      <c r="E48" s="43">
        <f t="shared" si="12"/>
        <v>-4.6243017444425535E-3</v>
      </c>
      <c r="F48" s="43">
        <f t="shared" si="12"/>
        <v>-0.11175212472561491</v>
      </c>
      <c r="G48" s="43">
        <f t="shared" si="12"/>
        <v>-3.2115662854185809E-2</v>
      </c>
      <c r="H48" s="43">
        <f t="shared" si="12"/>
        <v>-4.3617973114525144E-2</v>
      </c>
      <c r="I48" s="43">
        <f t="shared" si="12"/>
        <v>-3.822282816412912E-2</v>
      </c>
      <c r="J48" s="43">
        <f t="shared" si="12"/>
        <v>-5.0856907304545361E-2</v>
      </c>
      <c r="K48" s="43">
        <f t="shared" si="12"/>
        <v>-2.6186369714921325E-2</v>
      </c>
    </row>
    <row r="49" spans="1:11" x14ac:dyDescent="0.2">
      <c r="A49" s="39"/>
      <c r="B49" s="37"/>
      <c r="C49" s="37"/>
      <c r="D49" s="37"/>
      <c r="E49" s="37"/>
      <c r="F49" s="37"/>
      <c r="G49" s="37"/>
      <c r="H49" s="37"/>
      <c r="I49" s="37"/>
      <c r="J49" s="37"/>
      <c r="K49" s="37"/>
    </row>
    <row r="50" spans="1:11" ht="28" x14ac:dyDescent="0.2">
      <c r="A50" s="39" t="s">
        <v>71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</row>
    <row r="51" spans="1:11" x14ac:dyDescent="0.2">
      <c r="A51" s="39"/>
      <c r="B51" s="37"/>
      <c r="C51" s="37"/>
      <c r="D51" s="37"/>
      <c r="E51" s="37"/>
      <c r="F51" s="37"/>
      <c r="G51" s="37"/>
      <c r="H51" s="37"/>
      <c r="I51" s="37"/>
      <c r="J51" s="37"/>
      <c r="K51" s="37"/>
    </row>
    <row r="52" spans="1:11" x14ac:dyDescent="0.2">
      <c r="A52" s="39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1:11" x14ac:dyDescent="0.2"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5" spans="1:11" x14ac:dyDescent="0.2">
      <c r="A55" s="39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">
      <c r="A56" s="39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39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">
      <c r="A58" s="39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">
      <c r="A59" s="39"/>
      <c r="C59" s="14"/>
      <c r="D59" s="14"/>
      <c r="E59" s="14"/>
      <c r="F59" s="14"/>
      <c r="G59" s="14"/>
      <c r="H59" s="14"/>
      <c r="I59" s="14"/>
      <c r="J59" s="14"/>
      <c r="K59" s="14"/>
    </row>
    <row r="61" spans="1:11" x14ac:dyDescent="0.2">
      <c r="A61" s="39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">
      <c r="A62" s="39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">
      <c r="A63" s="39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">
      <c r="A64" s="39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39"/>
      <c r="B65" s="14"/>
      <c r="C65" s="14"/>
      <c r="D65" s="14"/>
      <c r="E65" s="14"/>
      <c r="F65" s="14"/>
      <c r="G65" s="14"/>
      <c r="H65" s="14"/>
      <c r="I65" s="14"/>
      <c r="J65" s="14"/>
      <c r="K65" s="14"/>
    </row>
  </sheetData>
  <pageMargins left="0.75" right="0.75" top="0.75" bottom="0.5" header="0.5" footer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Vanderhaegen</cp:lastModifiedBy>
  <dcterms:created xsi:type="dcterms:W3CDTF">2021-04-08T07:24:19Z</dcterms:created>
  <dcterms:modified xsi:type="dcterms:W3CDTF">2021-04-19T06:16:48Z</dcterms:modified>
</cp:coreProperties>
</file>