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pee/Documents/University/2. Sem /Samf B/Opgaver/"/>
    </mc:Choice>
  </mc:AlternateContent>
  <xr:revisionPtr revIDLastSave="0" documentId="13_ncr:1_{47212AE3-3E50-C949-92D8-97A5454BF8EE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AUL01" sheetId="2" r:id="rId1"/>
  </sheets>
  <definedNames>
    <definedName name="_xlchart.v1.0" hidden="1">'AUL01'!$E$55</definedName>
    <definedName name="_xlchart.v1.1" hidden="1">'AUL01'!$E$56</definedName>
    <definedName name="_xlchart.v1.10" hidden="1">'AUL01'!$E$57</definedName>
    <definedName name="_xlchart.v1.11" hidden="1">'AUL01'!$E$58</definedName>
    <definedName name="_xlchart.v1.12" hidden="1">'AUL01'!$F$55:$S$55</definedName>
    <definedName name="_xlchart.v1.13" hidden="1">'AUL01'!$F$56:$S$56</definedName>
    <definedName name="_xlchart.v1.14" hidden="1">'AUL01'!$F$57:$S$57</definedName>
    <definedName name="_xlchart.v1.15" hidden="1">'AUL01'!$F$58:$S$58</definedName>
    <definedName name="_xlchart.v1.16" hidden="1">'AUL01'!$E$27</definedName>
    <definedName name="_xlchart.v1.17" hidden="1">'AUL01'!$E$28</definedName>
    <definedName name="_xlchart.v1.18" hidden="1">'AUL01'!$E$29</definedName>
    <definedName name="_xlchart.v1.19" hidden="1">'AUL01'!$E$30</definedName>
    <definedName name="_xlchart.v1.2" hidden="1">'AUL01'!$E$57</definedName>
    <definedName name="_xlchart.v1.20" hidden="1">'AUL01'!$E$31</definedName>
    <definedName name="_xlchart.v1.21" hidden="1">'AUL01'!$E$32</definedName>
    <definedName name="_xlchart.v1.22" hidden="1">'AUL01'!$F$25:$R$25</definedName>
    <definedName name="_xlchart.v1.23" hidden="1">'AUL01'!$F$27:$R$27</definedName>
    <definedName name="_xlchart.v1.24" hidden="1">'AUL01'!$F$28:$R$28</definedName>
    <definedName name="_xlchart.v1.25" hidden="1">'AUL01'!$F$29:$R$29</definedName>
    <definedName name="_xlchart.v1.26" hidden="1">'AUL01'!$F$30:$R$30</definedName>
    <definedName name="_xlchart.v1.27" hidden="1">'AUL01'!$F$31:$R$31</definedName>
    <definedName name="_xlchart.v1.28" hidden="1">'AUL01'!$F$32:$R$32</definedName>
    <definedName name="_xlchart.v1.3" hidden="1">'AUL01'!$E$58</definedName>
    <definedName name="_xlchart.v1.4" hidden="1">'AUL01'!$F$55:$S$55</definedName>
    <definedName name="_xlchart.v1.5" hidden="1">'AUL01'!$F$56:$S$56</definedName>
    <definedName name="_xlchart.v1.6" hidden="1">'AUL01'!$F$57:$S$57</definedName>
    <definedName name="_xlchart.v1.7" hidden="1">'AUL01'!$F$58:$S$58</definedName>
    <definedName name="_xlchart.v1.8" hidden="1">'AUL01'!$E$55</definedName>
    <definedName name="_xlchart.v1.9" hidden="1">'AUL01'!$E$56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" i="2" l="1"/>
  <c r="H94" i="2"/>
  <c r="I94" i="2"/>
  <c r="J94" i="2"/>
  <c r="K94" i="2"/>
  <c r="L94" i="2"/>
  <c r="M94" i="2"/>
  <c r="N94" i="2"/>
  <c r="O94" i="2"/>
  <c r="P94" i="2"/>
  <c r="Q94" i="2"/>
  <c r="R94" i="2"/>
  <c r="S94" i="2"/>
  <c r="F94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F93" i="2"/>
  <c r="G78" i="2"/>
  <c r="H78" i="2"/>
  <c r="I78" i="2"/>
  <c r="J78" i="2"/>
  <c r="K78" i="2"/>
  <c r="L78" i="2"/>
  <c r="M78" i="2"/>
  <c r="N78" i="2"/>
  <c r="O78" i="2"/>
  <c r="P78" i="2"/>
  <c r="Q78" i="2"/>
  <c r="R78" i="2"/>
  <c r="G79" i="2"/>
  <c r="H79" i="2"/>
  <c r="I79" i="2"/>
  <c r="J79" i="2"/>
  <c r="K79" i="2"/>
  <c r="L79" i="2"/>
  <c r="M79" i="2"/>
  <c r="N79" i="2"/>
  <c r="O79" i="2"/>
  <c r="P79" i="2"/>
  <c r="Q79" i="2"/>
  <c r="R79" i="2"/>
  <c r="G80" i="2"/>
  <c r="H80" i="2"/>
  <c r="I80" i="2"/>
  <c r="J80" i="2"/>
  <c r="K80" i="2"/>
  <c r="L80" i="2"/>
  <c r="M80" i="2"/>
  <c r="N80" i="2"/>
  <c r="O80" i="2"/>
  <c r="P80" i="2"/>
  <c r="Q80" i="2"/>
  <c r="R80" i="2"/>
  <c r="G81" i="2"/>
  <c r="H81" i="2"/>
  <c r="I81" i="2"/>
  <c r="J81" i="2"/>
  <c r="K81" i="2"/>
  <c r="L81" i="2"/>
  <c r="M81" i="2"/>
  <c r="N81" i="2"/>
  <c r="O81" i="2"/>
  <c r="P81" i="2"/>
  <c r="Q81" i="2"/>
  <c r="R81" i="2"/>
  <c r="G82" i="2"/>
  <c r="H82" i="2"/>
  <c r="I82" i="2"/>
  <c r="J82" i="2"/>
  <c r="K82" i="2"/>
  <c r="L82" i="2"/>
  <c r="M82" i="2"/>
  <c r="N82" i="2"/>
  <c r="O82" i="2"/>
  <c r="P82" i="2"/>
  <c r="Q82" i="2"/>
  <c r="R82" i="2"/>
  <c r="G83" i="2"/>
  <c r="H83" i="2"/>
  <c r="I83" i="2"/>
  <c r="J83" i="2"/>
  <c r="K83" i="2"/>
  <c r="L83" i="2"/>
  <c r="M83" i="2"/>
  <c r="N83" i="2"/>
  <c r="O83" i="2"/>
  <c r="P83" i="2"/>
  <c r="Q83" i="2"/>
  <c r="R83" i="2"/>
  <c r="F79" i="2"/>
  <c r="F80" i="2"/>
  <c r="F81" i="2"/>
  <c r="F82" i="2"/>
  <c r="F83" i="2"/>
  <c r="F78" i="2"/>
  <c r="H59" i="2"/>
  <c r="I59" i="2"/>
  <c r="J59" i="2"/>
  <c r="K59" i="2"/>
  <c r="L59" i="2"/>
  <c r="M59" i="2"/>
  <c r="N59" i="2"/>
  <c r="O59" i="2"/>
  <c r="P59" i="2"/>
  <c r="Q59" i="2"/>
  <c r="R59" i="2"/>
  <c r="S59" i="2"/>
  <c r="G59" i="2"/>
  <c r="H58" i="2"/>
  <c r="I58" i="2"/>
  <c r="J58" i="2"/>
  <c r="K58" i="2"/>
  <c r="L58" i="2"/>
  <c r="M58" i="2"/>
  <c r="N58" i="2"/>
  <c r="O58" i="2"/>
  <c r="P58" i="2"/>
  <c r="Q58" i="2"/>
  <c r="R58" i="2"/>
  <c r="S58" i="2"/>
  <c r="G58" i="2"/>
  <c r="G60" i="2" s="1"/>
  <c r="G57" i="2"/>
  <c r="H57" i="2"/>
  <c r="H60" i="2" s="1"/>
  <c r="I57" i="2"/>
  <c r="I60" i="2" s="1"/>
  <c r="J57" i="2"/>
  <c r="J60" i="2" s="1"/>
  <c r="K57" i="2"/>
  <c r="K60" i="2" s="1"/>
  <c r="L57" i="2"/>
  <c r="L60" i="2" s="1"/>
  <c r="M57" i="2"/>
  <c r="M60" i="2" s="1"/>
  <c r="N57" i="2"/>
  <c r="N60" i="2" s="1"/>
  <c r="O57" i="2"/>
  <c r="O60" i="2" s="1"/>
  <c r="P57" i="2"/>
  <c r="P60" i="2" s="1"/>
  <c r="Q57" i="2"/>
  <c r="Q60" i="2" s="1"/>
  <c r="R57" i="2"/>
  <c r="R60" i="2" s="1"/>
  <c r="S57" i="2"/>
  <c r="S60" i="2" s="1"/>
  <c r="F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F10" i="2"/>
  <c r="H45" i="2"/>
  <c r="I45" i="2"/>
  <c r="J45" i="2"/>
  <c r="K45" i="2"/>
  <c r="L45" i="2"/>
  <c r="M45" i="2"/>
  <c r="N45" i="2"/>
  <c r="O45" i="2"/>
  <c r="P45" i="2"/>
  <c r="Q45" i="2"/>
  <c r="R45" i="2"/>
  <c r="S45" i="2"/>
  <c r="H46" i="2"/>
  <c r="I46" i="2"/>
  <c r="J46" i="2"/>
  <c r="K46" i="2"/>
  <c r="L46" i="2"/>
  <c r="M46" i="2"/>
  <c r="N46" i="2"/>
  <c r="O46" i="2"/>
  <c r="P46" i="2"/>
  <c r="Q46" i="2"/>
  <c r="R46" i="2"/>
  <c r="S46" i="2"/>
  <c r="H47" i="2"/>
  <c r="I47" i="2"/>
  <c r="J47" i="2"/>
  <c r="K47" i="2"/>
  <c r="L47" i="2"/>
  <c r="M47" i="2"/>
  <c r="N47" i="2"/>
  <c r="O47" i="2"/>
  <c r="P47" i="2"/>
  <c r="Q47" i="2"/>
  <c r="R47" i="2"/>
  <c r="S47" i="2"/>
  <c r="H48" i="2"/>
  <c r="I48" i="2"/>
  <c r="J48" i="2"/>
  <c r="K48" i="2"/>
  <c r="L48" i="2"/>
  <c r="M48" i="2"/>
  <c r="N48" i="2"/>
  <c r="O48" i="2"/>
  <c r="P48" i="2"/>
  <c r="Q48" i="2"/>
  <c r="R48" i="2"/>
  <c r="S48" i="2"/>
  <c r="H49" i="2"/>
  <c r="I49" i="2"/>
  <c r="J49" i="2"/>
  <c r="K49" i="2"/>
  <c r="L49" i="2"/>
  <c r="M49" i="2"/>
  <c r="N49" i="2"/>
  <c r="O49" i="2"/>
  <c r="P49" i="2"/>
  <c r="Q49" i="2"/>
  <c r="R49" i="2"/>
  <c r="S49" i="2"/>
  <c r="H50" i="2"/>
  <c r="I50" i="2"/>
  <c r="J50" i="2"/>
  <c r="K50" i="2"/>
  <c r="L50" i="2"/>
  <c r="M50" i="2"/>
  <c r="N50" i="2"/>
  <c r="O50" i="2"/>
  <c r="P50" i="2"/>
  <c r="Q50" i="2"/>
  <c r="R50" i="2"/>
  <c r="S50" i="2"/>
  <c r="G46" i="2"/>
  <c r="G47" i="2"/>
  <c r="G48" i="2"/>
  <c r="G49" i="2"/>
  <c r="G50" i="2"/>
  <c r="G4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H36" i="2"/>
  <c r="I36" i="2"/>
  <c r="J36" i="2"/>
  <c r="K36" i="2"/>
  <c r="L36" i="2"/>
  <c r="M36" i="2"/>
  <c r="N36" i="2"/>
  <c r="O36" i="2"/>
  <c r="P36" i="2"/>
  <c r="Q36" i="2"/>
  <c r="R36" i="2"/>
  <c r="S36" i="2"/>
  <c r="H37" i="2"/>
  <c r="I37" i="2"/>
  <c r="J37" i="2"/>
  <c r="K37" i="2"/>
  <c r="L37" i="2"/>
  <c r="M37" i="2"/>
  <c r="N37" i="2"/>
  <c r="O37" i="2"/>
  <c r="P37" i="2"/>
  <c r="Q37" i="2"/>
  <c r="R37" i="2"/>
  <c r="S37" i="2"/>
  <c r="H38" i="2"/>
  <c r="I38" i="2"/>
  <c r="J38" i="2"/>
  <c r="K38" i="2"/>
  <c r="L38" i="2"/>
  <c r="M38" i="2"/>
  <c r="N38" i="2"/>
  <c r="O38" i="2"/>
  <c r="P38" i="2"/>
  <c r="Q38" i="2"/>
  <c r="R38" i="2"/>
  <c r="S38" i="2"/>
  <c r="H39" i="2"/>
  <c r="I39" i="2"/>
  <c r="J39" i="2"/>
  <c r="K39" i="2"/>
  <c r="L39" i="2"/>
  <c r="M39" i="2"/>
  <c r="N39" i="2"/>
  <c r="O39" i="2"/>
  <c r="P39" i="2"/>
  <c r="Q39" i="2"/>
  <c r="R39" i="2"/>
  <c r="S39" i="2"/>
  <c r="H40" i="2"/>
  <c r="I40" i="2"/>
  <c r="J40" i="2"/>
  <c r="K40" i="2"/>
  <c r="L40" i="2"/>
  <c r="M40" i="2"/>
  <c r="N40" i="2"/>
  <c r="O40" i="2"/>
  <c r="P40" i="2"/>
  <c r="Q40" i="2"/>
  <c r="R40" i="2"/>
  <c r="S40" i="2"/>
  <c r="G36" i="2"/>
  <c r="G37" i="2"/>
  <c r="G38" i="2"/>
  <c r="G39" i="2"/>
  <c r="G40" i="2"/>
  <c r="J31" i="2"/>
  <c r="F31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G31" i="2"/>
  <c r="H31" i="2"/>
  <c r="I31" i="2"/>
  <c r="K31" i="2"/>
  <c r="L31" i="2"/>
  <c r="M31" i="2"/>
  <c r="N31" i="2"/>
  <c r="O31" i="2"/>
  <c r="P31" i="2"/>
  <c r="Q31" i="2"/>
  <c r="R31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O27" i="2"/>
  <c r="G27" i="2"/>
  <c r="H27" i="2"/>
  <c r="I27" i="2"/>
  <c r="J27" i="2"/>
  <c r="K27" i="2"/>
  <c r="L27" i="2"/>
  <c r="M27" i="2"/>
  <c r="N27" i="2"/>
  <c r="P27" i="2"/>
  <c r="Q27" i="2"/>
  <c r="R27" i="2"/>
  <c r="F27" i="2"/>
  <c r="G41" i="2" l="1"/>
  <c r="G42" i="2" s="1"/>
  <c r="S51" i="2"/>
  <c r="S52" i="2" s="1"/>
  <c r="K51" i="2"/>
  <c r="K52" i="2" s="1"/>
  <c r="N51" i="2"/>
  <c r="N52" i="2" s="1"/>
  <c r="Q51" i="2"/>
  <c r="Q52" i="2" s="1"/>
  <c r="M51" i="2"/>
  <c r="M52" i="2" s="1"/>
  <c r="I51" i="2"/>
  <c r="I52" i="2" s="1"/>
  <c r="O51" i="2"/>
  <c r="O52" i="2" s="1"/>
  <c r="R51" i="2"/>
  <c r="R52" i="2" s="1"/>
  <c r="J51" i="2"/>
  <c r="J52" i="2" s="1"/>
  <c r="G51" i="2"/>
  <c r="G52" i="2" s="1"/>
  <c r="P51" i="2"/>
  <c r="P52" i="2" s="1"/>
  <c r="L51" i="2"/>
  <c r="L52" i="2" s="1"/>
  <c r="H51" i="2"/>
  <c r="H52" i="2" s="1"/>
  <c r="S41" i="2"/>
  <c r="S42" i="2" s="1"/>
  <c r="O41" i="2"/>
  <c r="O42" i="2" s="1"/>
  <c r="K41" i="2"/>
  <c r="K42" i="2" s="1"/>
  <c r="R41" i="2"/>
  <c r="R42" i="2" s="1"/>
  <c r="N41" i="2"/>
  <c r="N42" i="2" s="1"/>
  <c r="J41" i="2"/>
  <c r="J42" i="2" s="1"/>
  <c r="Q41" i="2"/>
  <c r="Q42" i="2" s="1"/>
  <c r="M41" i="2"/>
  <c r="M42" i="2" s="1"/>
  <c r="I41" i="2"/>
  <c r="I42" i="2" s="1"/>
  <c r="P41" i="2"/>
  <c r="P42" i="2" s="1"/>
  <c r="L41" i="2"/>
  <c r="L42" i="2" s="1"/>
  <c r="H41" i="2"/>
  <c r="H42" i="2" s="1"/>
</calcChain>
</file>

<file path=xl/sharedStrings.xml><?xml version="1.0" encoding="utf-8"?>
<sst xmlns="http://schemas.openxmlformats.org/spreadsheetml/2006/main" count="179" uniqueCount="43">
  <si>
    <t>Fuldtidsledige efter alder, a-kasse, ydelsestype, køn, område og tid</t>
  </si>
  <si>
    <t>Enhed: antal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</si>
  <si>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</si>
  <si>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</si>
  <si>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</si>
  <si>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</si>
  <si>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</si>
  <si>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</si>
  <si>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</si>
  <si>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</si>
  <si>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</si>
  <si>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</si>
  <si>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</si>
  <si>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</si>
  <si>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</si>
  <si>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</si>
  <si>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Alder i alt</t>
  </si>
  <si>
    <t>I alt</t>
  </si>
  <si>
    <t>Bruttoledige</t>
  </si>
  <si>
    <t>Hele landet</t>
  </si>
  <si>
    <t>Region Hovedstaden</t>
  </si>
  <si>
    <t>Region Sjælland</t>
  </si>
  <si>
    <t>Region Syddanmark</t>
  </si>
  <si>
    <t>Region Midtjylland</t>
  </si>
  <si>
    <t>Region Nordjylland</t>
  </si>
  <si>
    <t>Mænd</t>
  </si>
  <si>
    <t>Kvinder</t>
  </si>
  <si>
    <t xml:space="preserve">De endelige årsopgørelser af ledigheden følger kalenderårene, dvs. 1/1 til 31/12. </t>
  </si>
  <si>
    <t>Erhvervsfrekvens</t>
  </si>
  <si>
    <t>Summeret</t>
  </si>
  <si>
    <t>Forskel</t>
  </si>
  <si>
    <t xml:space="preserve">Figur 3 </t>
  </si>
  <si>
    <t>Mænd Vækst</t>
  </si>
  <si>
    <t>Kvinder Vækst</t>
  </si>
  <si>
    <t>Mænd(H. Akse)</t>
  </si>
  <si>
    <t xml:space="preserve">Kvinder(H. Akse) </t>
  </si>
  <si>
    <t>Tabel 1.1. Årlig procentvis vækst</t>
  </si>
  <si>
    <t>Tabel 1.1. Årlige vækstbidrag regioner</t>
  </si>
  <si>
    <t>Kilde: Statistikbanken.dk/AUL01</t>
  </si>
  <si>
    <t>Pct. Point</t>
  </si>
  <si>
    <t>Summeret Regioner</t>
  </si>
  <si>
    <t>Regioner Summeret-Hele landet</t>
  </si>
  <si>
    <t>Bilag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</si>
</sst>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2" fontId="3" fillId="0" borderId="0" xfId="2" applyNumberFormat="1" applyFont="1" applyFill="1" applyAlignment="1" applyProtection="1">
      <alignment horizontal="right"/>
    </xf>
    <xf numFmtId="2" fontId="2" fillId="0" borderId="0" xfId="2" applyNumberFormat="1" applyFont="1" applyFill="1" applyAlignment="1" applyProtection="1">
      <alignment horizontal="right"/>
    </xf>
    <xf numFmtId="2" fontId="2" fillId="0" borderId="0" xfId="0" applyNumberFormat="1" applyFont="1" applyFill="1" applyProtection="1"/>
    <xf numFmtId="0" fontId="3" fillId="0" borderId="0" xfId="0" applyFont="1" applyFill="1" applyProtection="1"/>
    <xf numFmtId="2" fontId="3" fillId="0" borderId="0" xfId="0" applyNumberFormat="1" applyFont="1" applyFill="1" applyProtection="1"/>
    <xf numFmtId="10" fontId="0" fillId="0" borderId="0" xfId="1" applyNumberFormat="1" applyFont="1" applyFill="1" applyProtection="1"/>
    <xf numFmtId="10" fontId="0" fillId="0" borderId="0" xfId="0" applyNumberFormat="1" applyFill="1" applyProtection="1"/>
    <xf numFmtId="0" fontId="0" fillId="2" borderId="0" xfId="0" applyFill="1" applyProtection="1"/>
    <xf numFmtId="0" fontId="3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/>
    </xf>
    <xf numFmtId="2" fontId="2" fillId="3" borderId="0" xfId="0" applyNumberFormat="1" applyFont="1" applyFill="1" applyProtection="1"/>
    <xf numFmtId="10" fontId="3" fillId="3" borderId="0" xfId="1" applyNumberFormat="1" applyFont="1" applyFill="1" applyAlignment="1" applyProtection="1">
      <alignment horizontal="right"/>
    </xf>
    <xf numFmtId="10" fontId="2" fillId="0" borderId="0" xfId="1" applyNumberFormat="1" applyFont="1" applyFill="1" applyAlignment="1" applyProtection="1">
      <alignment horizontal="right"/>
    </xf>
    <xf numFmtId="10" fontId="2" fillId="3" borderId="0" xfId="1" applyNumberFormat="1" applyFont="1" applyFill="1" applyAlignment="1" applyProtection="1">
      <alignment horizontal="right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1.1.</a:t>
            </a:r>
            <a:r>
              <a:rPr lang="en-GB" baseline="0"/>
              <a:t> Ledigheden fordelt over regioner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8339264531435"/>
          <c:y val="0.13994354479274995"/>
          <c:w val="0.85591933570581258"/>
          <c:h val="0.560318823354627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'AUL01'!$E$5</c:f>
              <c:strCache>
                <c:ptCount val="1"/>
                <c:pt idx="0">
                  <c:v>Region Hovedstaden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'AUL01'!$F$3:$S$3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'AUL01'!$F$5:$S$5</c:f>
              <c:numCache>
                <c:formatCode>General</c:formatCode>
                <c:ptCount val="14"/>
                <c:pt idx="0">
                  <c:v>34931</c:v>
                </c:pt>
                <c:pt idx="1">
                  <c:v>26041</c:v>
                </c:pt>
                <c:pt idx="2">
                  <c:v>40304</c:v>
                </c:pt>
                <c:pt idx="3">
                  <c:v>51214</c:v>
                </c:pt>
                <c:pt idx="4">
                  <c:v>51749</c:v>
                </c:pt>
                <c:pt idx="5">
                  <c:v>53237</c:v>
                </c:pt>
                <c:pt idx="6">
                  <c:v>52229</c:v>
                </c:pt>
                <c:pt idx="7">
                  <c:v>46332</c:v>
                </c:pt>
                <c:pt idx="8">
                  <c:v>41897</c:v>
                </c:pt>
                <c:pt idx="9">
                  <c:v>38440</c:v>
                </c:pt>
                <c:pt idx="10">
                  <c:v>39066</c:v>
                </c:pt>
                <c:pt idx="11">
                  <c:v>36387</c:v>
                </c:pt>
                <c:pt idx="12">
                  <c:v>35382</c:v>
                </c:pt>
                <c:pt idx="13">
                  <c:v>46067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3-864C-AA79-3D8C18D0A803}"/>
            </c:ext>
          </c:extLst>
        </c:ser>
        <c:ser>
          <c:idx val="1"/>
          <c:order val="1"/>
          <c:tx>
            <c:strRef>
              <c:f>'AUL01'!$E$6</c:f>
              <c:strCache>
                <c:ptCount val="1"/>
                <c:pt idx="0">
                  <c:v>Region Sjælland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'AUL01'!$F$3:$S$3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'AUL01'!$F$6:$S$6</c:f>
              <c:numCache>
                <c:formatCode>General</c:formatCode>
                <c:ptCount val="14"/>
                <c:pt idx="0">
                  <c:v>14242</c:v>
                </c:pt>
                <c:pt idx="1">
                  <c:v>10459</c:v>
                </c:pt>
                <c:pt idx="2">
                  <c:v>18290</c:v>
                </c:pt>
                <c:pt idx="3">
                  <c:v>23741</c:v>
                </c:pt>
                <c:pt idx="4">
                  <c:v>23397</c:v>
                </c:pt>
                <c:pt idx="5">
                  <c:v>23398</c:v>
                </c:pt>
                <c:pt idx="6">
                  <c:v>21689</c:v>
                </c:pt>
                <c:pt idx="7">
                  <c:v>18640</c:v>
                </c:pt>
                <c:pt idx="8">
                  <c:v>17152</c:v>
                </c:pt>
                <c:pt idx="9">
                  <c:v>15571</c:v>
                </c:pt>
                <c:pt idx="10">
                  <c:v>16141</c:v>
                </c:pt>
                <c:pt idx="11">
                  <c:v>14828</c:v>
                </c:pt>
                <c:pt idx="12">
                  <c:v>13671</c:v>
                </c:pt>
                <c:pt idx="13">
                  <c:v>16743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3-864C-AA79-3D8C18D0A803}"/>
            </c:ext>
          </c:extLst>
        </c:ser>
        <c:ser>
          <c:idx val="2"/>
          <c:order val="2"/>
          <c:tx>
            <c:strRef>
              <c:f>'AUL01'!$E$7</c:f>
              <c:strCache>
                <c:ptCount val="1"/>
                <c:pt idx="0">
                  <c:v>Region Syddanmark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'AUL01'!$F$3:$S$3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'AUL01'!$F$7:$S$7</c:f>
              <c:numCache>
                <c:formatCode>General</c:formatCode>
                <c:ptCount val="14"/>
                <c:pt idx="0">
                  <c:v>19878</c:v>
                </c:pt>
                <c:pt idx="1">
                  <c:v>14034</c:v>
                </c:pt>
                <c:pt idx="2">
                  <c:v>27255</c:v>
                </c:pt>
                <c:pt idx="3">
                  <c:v>34974</c:v>
                </c:pt>
                <c:pt idx="4">
                  <c:v>33838</c:v>
                </c:pt>
                <c:pt idx="5">
                  <c:v>34707</c:v>
                </c:pt>
                <c:pt idx="6">
                  <c:v>32366</c:v>
                </c:pt>
                <c:pt idx="7">
                  <c:v>26992</c:v>
                </c:pt>
                <c:pt idx="8">
                  <c:v>25126</c:v>
                </c:pt>
                <c:pt idx="9">
                  <c:v>23203</c:v>
                </c:pt>
                <c:pt idx="10">
                  <c:v>23554</c:v>
                </c:pt>
                <c:pt idx="11">
                  <c:v>21365</c:v>
                </c:pt>
                <c:pt idx="12">
                  <c:v>20518</c:v>
                </c:pt>
                <c:pt idx="13">
                  <c:v>25757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3-864C-AA79-3D8C18D0A803}"/>
            </c:ext>
          </c:extLst>
        </c:ser>
        <c:ser>
          <c:idx val="3"/>
          <c:order val="3"/>
          <c:tx>
            <c:strRef>
              <c:f>'AUL01'!$E$8</c:f>
              <c:strCache>
                <c:ptCount val="1"/>
                <c:pt idx="0">
                  <c:v>Region Midtjylland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'AUL01'!$F$3:$S$3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'AUL01'!$F$8:$S$8</c:f>
              <c:numCache>
                <c:formatCode>General</c:formatCode>
                <c:ptCount val="14"/>
                <c:pt idx="0">
                  <c:v>18704</c:v>
                </c:pt>
                <c:pt idx="1">
                  <c:v>13128</c:v>
                </c:pt>
                <c:pt idx="2">
                  <c:v>27921</c:v>
                </c:pt>
                <c:pt idx="3">
                  <c:v>34296</c:v>
                </c:pt>
                <c:pt idx="4">
                  <c:v>32305</c:v>
                </c:pt>
                <c:pt idx="5">
                  <c:v>32495</c:v>
                </c:pt>
                <c:pt idx="6">
                  <c:v>30643</c:v>
                </c:pt>
                <c:pt idx="7">
                  <c:v>26238</c:v>
                </c:pt>
                <c:pt idx="8">
                  <c:v>23910</c:v>
                </c:pt>
                <c:pt idx="9">
                  <c:v>22131</c:v>
                </c:pt>
                <c:pt idx="10">
                  <c:v>23379</c:v>
                </c:pt>
                <c:pt idx="11">
                  <c:v>22292</c:v>
                </c:pt>
                <c:pt idx="12">
                  <c:v>22038</c:v>
                </c:pt>
                <c:pt idx="13">
                  <c:v>27677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3-864C-AA79-3D8C18D0A803}"/>
            </c:ext>
          </c:extLst>
        </c:ser>
        <c:ser>
          <c:idx val="4"/>
          <c:order val="4"/>
          <c:tx>
            <c:strRef>
              <c:f>'AUL01'!$E$9</c:f>
              <c:strCache>
                <c:ptCount val="1"/>
                <c:pt idx="0">
                  <c:v>Region Nordjylland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'AUL01'!$F$3:$S$3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'AUL01'!$F$9:$S$9</c:f>
              <c:numCache>
                <c:formatCode>General</c:formatCode>
                <c:ptCount val="14"/>
                <c:pt idx="0">
                  <c:v>13033</c:v>
                </c:pt>
                <c:pt idx="1">
                  <c:v>9036</c:v>
                </c:pt>
                <c:pt idx="2">
                  <c:v>15742</c:v>
                </c:pt>
                <c:pt idx="3">
                  <c:v>18297</c:v>
                </c:pt>
                <c:pt idx="4">
                  <c:v>17042</c:v>
                </c:pt>
                <c:pt idx="5">
                  <c:v>16476</c:v>
                </c:pt>
                <c:pt idx="6">
                  <c:v>15142</c:v>
                </c:pt>
                <c:pt idx="7">
                  <c:v>14136</c:v>
                </c:pt>
                <c:pt idx="8">
                  <c:v>13559</c:v>
                </c:pt>
                <c:pt idx="9">
                  <c:v>12251</c:v>
                </c:pt>
                <c:pt idx="10">
                  <c:v>12944</c:v>
                </c:pt>
                <c:pt idx="11">
                  <c:v>12055</c:v>
                </c:pt>
                <c:pt idx="12">
                  <c:v>11333</c:v>
                </c:pt>
                <c:pt idx="13">
                  <c:v>14129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3-864C-AA79-3D8C18D0A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2469680"/>
        <c:axId val="932846448"/>
      </c:barChart>
      <c:catAx>
        <c:axId val="9324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46448"/>
        <c:crosses val="autoZero"/>
        <c:auto val="1"/>
        <c:lblAlgn val="ctr"/>
        <c:lblOffset val="100"/>
        <c:noMultiLvlLbl val="0"/>
      </c:catAx>
      <c:valAx>
        <c:axId val="932846448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46968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8097062579821201E-2"/>
                <c:y val="0.3300869386988232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/>
                    <a:t>Tusinde personer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04364801374918"/>
          <c:y val="0.79909255682662306"/>
          <c:w val="0.79810724727024784"/>
          <c:h val="0.121662160154509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1.2. Tilvækst i ledighed</a:t>
            </a:r>
            <a:r>
              <a:rPr lang="en-GB" baseline="0"/>
              <a:t> for regioner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3538675312645"/>
          <c:y val="0.15747362789842353"/>
          <c:w val="0.84528226030569709"/>
          <c:h val="0.539212264072086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'AUL01'!$E$28</c:f>
              <c:strCache>
                <c:ptCount val="1"/>
                <c:pt idx="0">
                  <c:v>Region Hovedstaden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'AUL01'!$F$28:$R$28</c:f>
              <c:numCache>
                <c:formatCode>0.00%</c:formatCode>
                <c:ptCount val="13"/>
                <c:pt idx="0">
                  <c:v>-8.7671719213814461E-2</c:v>
                </c:pt>
                <c:pt idx="1">
                  <c:v>0.19499624034452115</c:v>
                </c:pt>
                <c:pt idx="2">
                  <c:v>8.3773573315314209E-2</c:v>
                </c:pt>
                <c:pt idx="3">
                  <c:v>3.2730320512428346E-3</c:v>
                </c:pt>
                <c:pt idx="4">
                  <c:v>9.343799058084773E-3</c:v>
                </c:pt>
                <c:pt idx="5">
                  <c:v>-6.2513954007590977E-3</c:v>
                </c:pt>
                <c:pt idx="6">
                  <c:v>-3.8511774924569954E-2</c:v>
                </c:pt>
                <c:pt idx="7">
                  <c:v>-3.3279306049555028E-2</c:v>
                </c:pt>
                <c:pt idx="8">
                  <c:v>-2.8210505700039985E-2</c:v>
                </c:pt>
                <c:pt idx="9">
                  <c:v>5.5641971467934757E-3</c:v>
                </c:pt>
                <c:pt idx="10">
                  <c:v>-2.3066590897349797E-2</c:v>
                </c:pt>
                <c:pt idx="11">
                  <c:v>-9.3074515179017957E-3</c:v>
                </c:pt>
                <c:pt idx="12">
                  <c:v>0.10276014618195807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E-7B41-ABAB-AF83FC239375}"/>
            </c:ext>
          </c:extLst>
        </c:ser>
        <c:ser>
          <c:idx val="1"/>
          <c:order val="1"/>
          <c:tx>
            <c:strRef>
              <c:f>'AUL01'!$E$29</c:f>
              <c:strCache>
                <c:ptCount val="1"/>
                <c:pt idx="0">
                  <c:v>Region Sjælland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'AUL01'!$F$29:$R$29</c:f>
              <c:numCache>
                <c:formatCode>0.00%</c:formatCode>
                <c:ptCount val="13"/>
                <c:pt idx="0">
                  <c:v>-3.7307324385361093E-2</c:v>
                </c:pt>
                <c:pt idx="1">
                  <c:v>0.10706131656299132</c:v>
                </c:pt>
                <c:pt idx="2">
                  <c:v>4.18560722403096E-2</c:v>
                </c:pt>
                <c:pt idx="3">
                  <c:v>-2.1045290198645514E-3</c:v>
                </c:pt>
                <c:pt idx="4">
                  <c:v>6.2794348508634226E-6</c:v>
                </c:pt>
                <c:pt idx="5">
                  <c:v>-1.0598843987993352E-2</c:v>
                </c:pt>
                <c:pt idx="6">
                  <c:v>-1.9912226851791382E-2</c:v>
                </c:pt>
                <c:pt idx="7">
                  <c:v>-1.1165638647516997E-2</c:v>
                </c:pt>
                <c:pt idx="8">
                  <c:v>-1.2901593726283835E-2</c:v>
                </c:pt>
                <c:pt idx="9">
                  <c:v>5.0664414914892673E-3</c:v>
                </c:pt>
                <c:pt idx="10">
                  <c:v>-1.1305126483098277E-2</c:v>
                </c:pt>
                <c:pt idx="11">
                  <c:v>-1.071514567782326E-2</c:v>
                </c:pt>
                <c:pt idx="12">
                  <c:v>2.9544143104443161E-2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E-7B41-ABAB-AF83FC239375}"/>
            </c:ext>
          </c:extLst>
        </c:ser>
        <c:ser>
          <c:idx val="2"/>
          <c:order val="2"/>
          <c:tx>
            <c:strRef>
              <c:f>'AUL01'!$E$30</c:f>
              <c:strCache>
                <c:ptCount val="1"/>
                <c:pt idx="0">
                  <c:v>Region Syddanmark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'AUL01'!$F$30:$R$30</c:f>
              <c:numCache>
                <c:formatCode>0.00%</c:formatCode>
                <c:ptCount val="13"/>
                <c:pt idx="0">
                  <c:v>-5.7632567726156547E-2</c:v>
                </c:pt>
                <c:pt idx="1">
                  <c:v>0.18075056394832181</c:v>
                </c:pt>
                <c:pt idx="2">
                  <c:v>5.9271146876343758E-2</c:v>
                </c:pt>
                <c:pt idx="3">
                  <c:v>-6.9498400190875888E-3</c:v>
                </c:pt>
                <c:pt idx="4">
                  <c:v>5.4568288854003142E-3</c:v>
                </c:pt>
                <c:pt idx="5">
                  <c:v>-1.4518369675770882E-2</c:v>
                </c:pt>
                <c:pt idx="6">
                  <c:v>-3.5096197803058997E-2</c:v>
                </c:pt>
                <c:pt idx="7">
                  <c:v>-1.4002071045878169E-2</c:v>
                </c:pt>
                <c:pt idx="8">
                  <c:v>-1.5692450813183944E-2</c:v>
                </c:pt>
                <c:pt idx="9">
                  <c:v>3.1198613394960223E-3</c:v>
                </c:pt>
                <c:pt idx="10">
                  <c:v>-1.8847617571593395E-2</c:v>
                </c:pt>
                <c:pt idx="11">
                  <c:v>-7.8441904832465877E-3</c:v>
                </c:pt>
                <c:pt idx="12">
                  <c:v>5.0384689363339105E-2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E-7B41-ABAB-AF83FC239375}"/>
            </c:ext>
          </c:extLst>
        </c:ser>
        <c:ser>
          <c:idx val="3"/>
          <c:order val="3"/>
          <c:tx>
            <c:strRef>
              <c:f>'AUL01'!$E$31</c:f>
              <c:strCache>
                <c:ptCount val="1"/>
                <c:pt idx="0">
                  <c:v>Region Midtjylland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'AUL01'!$F$31:$R$31</c:f>
              <c:numCache>
                <c:formatCode>0.00%</c:formatCode>
                <c:ptCount val="13"/>
                <c:pt idx="0">
                  <c:v>-5.4989595763355388E-2</c:v>
                </c:pt>
                <c:pt idx="1">
                  <c:v>0.20224212181283752</c:v>
                </c:pt>
                <c:pt idx="2">
                  <c:v>4.8951102647582775E-2</c:v>
                </c:pt>
                <c:pt idx="3">
                  <c:v>-1.2180573484157914E-2</c:v>
                </c:pt>
                <c:pt idx="4">
                  <c:v>1.1930926216640503E-3</c:v>
                </c:pt>
                <c:pt idx="5">
                  <c:v>-1.1485698692664532E-2</c:v>
                </c:pt>
                <c:pt idx="6">
                  <c:v>-2.87679105549823E-2</c:v>
                </c:pt>
                <c:pt idx="7">
                  <c:v>-1.7468821754986267E-2</c:v>
                </c:pt>
                <c:pt idx="8">
                  <c:v>-1.4517353092383898E-2</c:v>
                </c:pt>
                <c:pt idx="9">
                  <c:v>1.1092840318208079E-2</c:v>
                </c:pt>
                <c:pt idx="10">
                  <c:v>-9.3592326634636906E-3</c:v>
                </c:pt>
                <c:pt idx="11">
                  <c:v>-2.3523310303950806E-3</c:v>
                </c:pt>
                <c:pt idx="12">
                  <c:v>5.4231582996730143E-2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9E-7B41-ABAB-AF83FC239375}"/>
            </c:ext>
          </c:extLst>
        </c:ser>
        <c:ser>
          <c:idx val="4"/>
          <c:order val="4"/>
          <c:tx>
            <c:strRef>
              <c:f>'AUL01'!$E$32</c:f>
              <c:strCache>
                <c:ptCount val="1"/>
                <c:pt idx="0">
                  <c:v>Region Nordjylland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'AUL01'!$F$32:$R$32</c:f>
              <c:numCache>
                <c:formatCode>0.00%</c:formatCode>
                <c:ptCount val="13"/>
                <c:pt idx="0">
                  <c:v>-3.9417757221329175E-2</c:v>
                </c:pt>
                <c:pt idx="1">
                  <c:v>9.1680907785904708E-2</c:v>
                </c:pt>
                <c:pt idx="2">
                  <c:v>1.961883408071749E-2</c:v>
                </c:pt>
                <c:pt idx="3">
                  <c:v>-7.6778602323546866E-3</c:v>
                </c:pt>
                <c:pt idx="4">
                  <c:v>-3.5541601255886972E-3</c:v>
                </c:pt>
                <c:pt idx="5">
                  <c:v>-8.2731760561633293E-3</c:v>
                </c:pt>
                <c:pt idx="6">
                  <c:v>-6.5699246352581599E-3</c:v>
                </c:pt>
                <c:pt idx="7">
                  <c:v>-4.3296864916782972E-3</c:v>
                </c:pt>
                <c:pt idx="8">
                  <c:v>-1.0673804297267081E-2</c:v>
                </c:pt>
                <c:pt idx="9">
                  <c:v>6.1597262343895823E-3</c:v>
                </c:pt>
                <c:pt idx="10">
                  <c:v>-7.654423033872329E-3</c:v>
                </c:pt>
                <c:pt idx="11">
                  <c:v>-6.6865472596269607E-3</c:v>
                </c:pt>
                <c:pt idx="12">
                  <c:v>2.6889786497403347E-2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E-7B41-ABAB-AF83FC239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8350368"/>
        <c:axId val="1379460256"/>
      </c:barChart>
      <c:lineChart>
        <c:grouping val="standard"/>
        <c:varyColors val="0"/>
        <c:ser>
          <c:idx val="5"/>
          <c:order val="5"/>
          <c:tx>
            <c:strRef>
              <c:f>'AUL01'!$E$27</c:f>
              <c:strCache>
                <c:ptCount val="1"/>
                <c:pt idx="0">
                  <c:v>Hele landet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cat>
            <c:strRef>
              <c:f>'AUL01'!$F$25:$R$25</c:f>
              <c:strCach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strCache>
            </c:strRef>
          </c:cat>
          <c:val>
            <c:numRef>
              <c:f>'AUL01'!$F$27:$R$27</c:f>
              <c:numCache>
                <c:formatCode>0.00%</c:formatCode>
                <c:ptCount val="13"/>
                <c:pt idx="0">
                  <c:v>-0.27865602903324427</c:v>
                </c:pt>
                <c:pt idx="1">
                  <c:v>0.78046346298448288</c:v>
                </c:pt>
                <c:pt idx="2">
                  <c:v>0.25512162909269609</c:v>
                </c:pt>
                <c:pt idx="3">
                  <c:v>-2.5737655774913281E-2</c:v>
                </c:pt>
                <c:pt idx="4">
                  <c:v>1.2521193092621664E-2</c:v>
                </c:pt>
                <c:pt idx="5">
                  <c:v>-5.0370866512862496E-2</c:v>
                </c:pt>
                <c:pt idx="6">
                  <c:v>-0.1296743772939225</c:v>
                </c:pt>
                <c:pt idx="7">
                  <c:v>-8.0463133882610713E-2</c:v>
                </c:pt>
                <c:pt idx="8">
                  <c:v>-8.1914103620769854E-2</c:v>
                </c:pt>
                <c:pt idx="9">
                  <c:v>3.232745211323941E-2</c:v>
                </c:pt>
                <c:pt idx="10">
                  <c:v>-7.0293261696888293E-2</c:v>
                </c:pt>
                <c:pt idx="11">
                  <c:v>-3.7026060864250122E-2</c:v>
                </c:pt>
                <c:pt idx="12">
                  <c:v>0.26280053856510865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9E-7B41-ABAB-AF83FC239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350368"/>
        <c:axId val="1379460256"/>
      </c:lineChart>
      <c:catAx>
        <c:axId val="9783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460256"/>
        <c:crosses val="autoZero"/>
        <c:auto val="1"/>
        <c:lblAlgn val="ctr"/>
        <c:lblOffset val="100"/>
        <c:noMultiLvlLbl val="0"/>
      </c:catAx>
      <c:valAx>
        <c:axId val="13794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Pct.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5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93404353867531"/>
          <c:y val="0.79940351405118948"/>
          <c:w val="0.83236720704029643"/>
          <c:h val="0.136902218432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1.2. Ledighed</a:t>
            </a:r>
            <a:r>
              <a:rPr lang="en-GB" baseline="0"/>
              <a:t> og tilvækst fordel på køn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54493132304651"/>
          <c:y val="0.13388100855624094"/>
          <c:w val="0.77595282652448716"/>
          <c:h val="0.6312444924528837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'AUL01'!$E$57</c:f>
              <c:strCache>
                <c:ptCount val="1"/>
                <c:pt idx="0">
                  <c:v>Mænd Vækst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'AUL01'!$F$54:$S$54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'AUL01'!$F$57:$S$57</c:f>
              <c:numCache>
                <c:formatCode>0.00%</c:formatCode>
                <c:ptCount val="14"/>
                <c:pt idx="1">
                  <c:v>-7.807615309513713E-2</c:v>
                </c:pt>
                <c:pt idx="2">
                  <c:v>0.57055164399480485</c:v>
                </c:pt>
                <c:pt idx="3">
                  <c:v>0.15097671847165059</c:v>
                </c:pt>
                <c:pt idx="4">
                  <c:v>-6.4237077641214516E-2</c:v>
                </c:pt>
                <c:pt idx="5">
                  <c:v>-1.3915227629513343E-2</c:v>
                </c:pt>
                <c:pt idx="6">
                  <c:v>-2.9371635533725286E-2</c:v>
                </c:pt>
                <c:pt idx="7">
                  <c:v>-8.0021159598228864E-2</c:v>
                </c:pt>
                <c:pt idx="8">
                  <c:v>-4.4429937118244715E-2</c:v>
                </c:pt>
                <c:pt idx="9">
                  <c:v>-4.7012069232840716E-2</c:v>
                </c:pt>
                <c:pt idx="10">
                  <c:v>2.522554553130972E-2</c:v>
                </c:pt>
                <c:pt idx="11">
                  <c:v>-4.2947426426271286E-2</c:v>
                </c:pt>
                <c:pt idx="12">
                  <c:v>-2.1087628961455111E-2</c:v>
                </c:pt>
                <c:pt idx="13">
                  <c:v>0.15122138872860166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8-4C4C-AD0F-C86518165B68}"/>
            </c:ext>
          </c:extLst>
        </c:ser>
        <c:ser>
          <c:idx val="3"/>
          <c:order val="3"/>
          <c:tx>
            <c:strRef>
              <c:f>'AUL01'!$E$58</c:f>
              <c:strCache>
                <c:ptCount val="1"/>
                <c:pt idx="0">
                  <c:v>Kvinder Vækst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'AUL01'!$F$54:$S$54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'AUL01'!$F$58:$S$58</c:f>
              <c:numCache>
                <c:formatCode>0.00%</c:formatCode>
                <c:ptCount val="14"/>
                <c:pt idx="1">
                  <c:v>-0.20057001410242503</c:v>
                </c:pt>
                <c:pt idx="2">
                  <c:v>0.20989814751520952</c:v>
                </c:pt>
                <c:pt idx="3">
                  <c:v>0.10414491062104551</c:v>
                </c:pt>
                <c:pt idx="4">
                  <c:v>3.8499421866301231E-2</c:v>
                </c:pt>
                <c:pt idx="5">
                  <c:v>2.6436420722135007E-2</c:v>
                </c:pt>
                <c:pt idx="6">
                  <c:v>-2.0999230979137209E-2</c:v>
                </c:pt>
                <c:pt idx="7">
                  <c:v>-4.9646686955499536E-2</c:v>
                </c:pt>
                <c:pt idx="8">
                  <c:v>-3.6033196764366004E-2</c:v>
                </c:pt>
                <c:pt idx="9">
                  <c:v>-3.4918355189606912E-2</c:v>
                </c:pt>
                <c:pt idx="10">
                  <c:v>7.1019065819296918E-3</c:v>
                </c:pt>
                <c:pt idx="11">
                  <c:v>-2.7337225120972603E-2</c:v>
                </c:pt>
                <c:pt idx="12">
                  <c:v>-1.5938431902795015E-2</c:v>
                </c:pt>
                <c:pt idx="13">
                  <c:v>0.11156953260242354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8-4C4C-AD0F-C8651816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448832"/>
        <c:axId val="922156400"/>
      </c:barChart>
      <c:lineChart>
        <c:grouping val="standard"/>
        <c:varyColors val="0"/>
        <c:ser>
          <c:idx val="0"/>
          <c:order val="0"/>
          <c:tx>
            <c:strRef>
              <c:f>'AUL01'!$E$55</c:f>
              <c:strCache>
                <c:ptCount val="1"/>
                <c:pt idx="0">
                  <c:v>Mænd(H. Akse)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'AUL01'!$F$54:$S$54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'AUL01'!$F$55:$S$55</c:f>
              <c:numCache>
                <c:formatCode>General</c:formatCode>
                <c:ptCount val="14"/>
                <c:pt idx="0">
                  <c:v>42895</c:v>
                </c:pt>
                <c:pt idx="1">
                  <c:v>34978</c:v>
                </c:pt>
                <c:pt idx="2">
                  <c:v>76711</c:v>
                </c:pt>
                <c:pt idx="3">
                  <c:v>96373</c:v>
                </c:pt>
                <c:pt idx="4">
                  <c:v>85873</c:v>
                </c:pt>
                <c:pt idx="5">
                  <c:v>83657</c:v>
                </c:pt>
                <c:pt idx="6">
                  <c:v>78921</c:v>
                </c:pt>
                <c:pt idx="7">
                  <c:v>66668</c:v>
                </c:pt>
                <c:pt idx="8">
                  <c:v>60747</c:v>
                </c:pt>
                <c:pt idx="9">
                  <c:v>54986</c:v>
                </c:pt>
                <c:pt idx="10">
                  <c:v>57824</c:v>
                </c:pt>
                <c:pt idx="11">
                  <c:v>52836</c:v>
                </c:pt>
                <c:pt idx="12">
                  <c:v>50559</c:v>
                </c:pt>
                <c:pt idx="13">
                  <c:v>66283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8-4C4C-AD0F-C86518165B68}"/>
            </c:ext>
          </c:extLst>
        </c:ser>
        <c:ser>
          <c:idx val="1"/>
          <c:order val="1"/>
          <c:tx>
            <c:strRef>
              <c:f>'AUL01'!$E$56</c:f>
              <c:strCache>
                <c:ptCount val="1"/>
                <c:pt idx="0">
                  <c:v>Kvinder(H. Akse)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'AUL01'!$F$54:$S$54</c:f>
              <c:strCache>
                <c:ptCount val="1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strCache>
            </c:strRef>
          </c:cat>
          <c:val>
            <c:numRef>
              <c:f>'AUL01'!$F$56:$S$56</c:f>
              <c:numCache>
                <c:formatCode>General</c:formatCode>
                <c:ptCount val="14"/>
                <c:pt idx="0">
                  <c:v>58506</c:v>
                </c:pt>
                <c:pt idx="1">
                  <c:v>38168</c:v>
                </c:pt>
                <c:pt idx="2">
                  <c:v>53521</c:v>
                </c:pt>
                <c:pt idx="3">
                  <c:v>67084</c:v>
                </c:pt>
                <c:pt idx="4">
                  <c:v>73377</c:v>
                </c:pt>
                <c:pt idx="5">
                  <c:v>77587</c:v>
                </c:pt>
                <c:pt idx="6">
                  <c:v>74201</c:v>
                </c:pt>
                <c:pt idx="7">
                  <c:v>66599</c:v>
                </c:pt>
                <c:pt idx="8">
                  <c:v>61797</c:v>
                </c:pt>
                <c:pt idx="9">
                  <c:v>57518</c:v>
                </c:pt>
                <c:pt idx="10">
                  <c:v>58317</c:v>
                </c:pt>
                <c:pt idx="11">
                  <c:v>55142</c:v>
                </c:pt>
                <c:pt idx="12">
                  <c:v>53421</c:v>
                </c:pt>
                <c:pt idx="13">
                  <c:v>65022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8-4C4C-AD0F-C8651816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267072"/>
        <c:axId val="1348626832"/>
      </c:lineChart>
      <c:catAx>
        <c:axId val="9224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56400"/>
        <c:crosses val="autoZero"/>
        <c:auto val="1"/>
        <c:lblAlgn val="ctr"/>
        <c:lblOffset val="100"/>
        <c:noMultiLvlLbl val="0"/>
      </c:catAx>
      <c:valAx>
        <c:axId val="9221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Pct.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48832"/>
        <c:crosses val="autoZero"/>
        <c:crossBetween val="between"/>
      </c:valAx>
      <c:valAx>
        <c:axId val="1348626832"/>
        <c:scaling>
          <c:orientation val="minMax"/>
          <c:max val="100000"/>
          <c:min val="3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67072"/>
        <c:crosses val="max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929745202761183"/>
                <c:y val="0.3568751822688830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/>
                    <a:t>Tusinde</a:t>
                  </a:r>
                  <a:r>
                    <a:rPr lang="en-GB" baseline="0"/>
                    <a:t> Personer</a:t>
                  </a:r>
                  <a:endParaRPr lang="en-GB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97526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626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803714558101766E-2"/>
          <c:y val="0.85967423747121863"/>
          <c:w val="0.8523925708837965"/>
          <c:h val="6.0903379857301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260350</xdr:colOff>
      <xdr:row>3</xdr:row>
      <xdr:rowOff>114300</xdr:rowOff>
    </xdr:from>
    <xdr:to>
      <xdr:col>29</xdr:col>
      <xdr:colOff>228600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72498-279B-904D-85E6-D962CAB3E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203200</xdr:colOff>
      <xdr:row>23</xdr:row>
      <xdr:rowOff>158750</xdr:rowOff>
    </xdr:from>
    <xdr:to>
      <xdr:col>30</xdr:col>
      <xdr:colOff>215900</xdr:colOff>
      <xdr:row>39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2F588-2E42-8E4B-8BD2-9B58354B3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203200</xdr:colOff>
      <xdr:row>41</xdr:row>
      <xdr:rowOff>127000</xdr:rowOff>
    </xdr:from>
    <xdr:to>
      <xdr:col>30</xdr:col>
      <xdr:colOff>482600</xdr:colOff>
      <xdr:row>60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18256A-EF8B-DC4A-87C5-0A19A2571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0.01542</cdr:x>
      <cdr:y>0.91698</cdr:y>
    </cdr:from>
    <cdr:to>
      <cdr:x>0.32859</cdr:x>
      <cdr:y>0.98113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817A78-9855-8B4E-944A-D81CC3BC750F}"/>
            </a:ext>
          </a:extLst>
        </cdr:cNvPr>
        <cdr:cNvSpPr txBox="1"/>
      </cdr:nvSpPr>
      <cdr:spPr>
        <a:xfrm xmlns:a="http://schemas.openxmlformats.org/drawingml/2006/main">
          <a:off x="82550" y="3086100"/>
          <a:ext cx="1676400" cy="215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i="1"/>
            <a:t>Kilde: Statistikbanken.dk/AUL01</a:t>
          </a:r>
        </a:p>
        <a:p xmlns:a="http://schemas.openxmlformats.org/drawingml/2006/main">
          <a:endParaRPr lang="en-GB" sz="8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0.02118</cdr:x>
      <cdr:y>0.92781</cdr:y>
    </cdr:from>
    <cdr:to>
      <cdr:x>0.41882</cdr:x>
      <cdr:y>0.99151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ED5CB8-8D01-1244-8CE7-3E7F87857C15}"/>
            </a:ext>
          </a:extLst>
        </cdr:cNvPr>
        <cdr:cNvSpPr txBox="1"/>
      </cdr:nvSpPr>
      <cdr:spPr>
        <a:xfrm xmlns:a="http://schemas.openxmlformats.org/drawingml/2006/main">
          <a:off x="114300" y="2774950"/>
          <a:ext cx="21463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i="1"/>
            <a:t>Kilde: Statistikbanken.dk/AUL01</a:t>
          </a:r>
        </a:p>
        <a:p xmlns:a="http://schemas.openxmlformats.org/drawingml/2006/main">
          <a:endParaRPr lang="en-GB" sz="8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0.02915</cdr:x>
      <cdr:y>0.8231</cdr:y>
    </cdr:from>
    <cdr:to>
      <cdr:x>0.29148</cdr:x>
      <cdr:y>0.89892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9F92C3-6143-3447-8DDF-478608CCE551}"/>
            </a:ext>
          </a:extLst>
        </cdr:cNvPr>
        <cdr:cNvSpPr txBox="1"/>
      </cdr:nvSpPr>
      <cdr:spPr>
        <a:xfrm xmlns:a="http://schemas.openxmlformats.org/drawingml/2006/main">
          <a:off x="165100" y="2895600"/>
          <a:ext cx="14859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0.00448</cdr:x>
      <cdr:y>0.92058</cdr:y>
    </cdr:from>
    <cdr:to>
      <cdr:x>0.29821</cdr:x>
      <cdr:y>0.98195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C9C570-AB2D-7745-8D41-A0E73E0A2A08}"/>
            </a:ext>
          </a:extLst>
        </cdr:cNvPr>
        <cdr:cNvSpPr txBox="1"/>
      </cdr:nvSpPr>
      <cdr:spPr>
        <a:xfrm xmlns:a="http://schemas.openxmlformats.org/drawingml/2006/main">
          <a:off x="25400" y="3238500"/>
          <a:ext cx="1663700" cy="215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Kilde: Statistikbanken.dk/AUL01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topLeftCell="O33" workbookViewId="0">
      <selection activeCell="H37" sqref="H37"/>
    </sheetView>
  </sheetViews>
  <sheetFormatPr baseColWidth="10" defaultColWidth="8.83203125" defaultRowHeight="15" x14ac:dyDescent="0.2"/>
  <cols>
    <col min="1" max="1" width="40.6640625" customWidth="1"/>
    <col min="2" max="2" width="6.33203125" customWidth="1"/>
    <col min="3" max="3" width="14.1640625" customWidth="1"/>
    <col min="4" max="4" width="8.83203125" customWidth="1"/>
    <col min="5" max="5" width="30.1640625" customWidth="1"/>
    <col min="6" max="6" width="9" customWidth="1"/>
    <col min="7" max="7" width="8.33203125" customWidth="1"/>
    <col min="8" max="19" width="9" customWidth="1"/>
  </cols>
  <sheetData>
    <row r="1" spans="1:19" ht="48" x14ac:dyDescent="0.2">
      <c r="A1" s="1" t="s">
        <v>0</v>
      </c>
      <c r="E1" s="5" t="s">
        <v>27</v>
      </c>
    </row>
    <row r="2" spans="1:19" x14ac:dyDescent="0.2">
      <c r="A2" s="2" t="s">
        <v>1</v>
      </c>
    </row>
    <row r="3" spans="1:19" x14ac:dyDescent="0.2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</row>
    <row r="4" spans="1:19" x14ac:dyDescent="0.2">
      <c r="A4" s="3" t="s">
        <v>16</v>
      </c>
      <c r="B4" s="3" t="s">
        <v>17</v>
      </c>
      <c r="C4" s="3" t="s">
        <v>18</v>
      </c>
      <c r="D4" s="3" t="s">
        <v>17</v>
      </c>
      <c r="E4" s="3" t="s">
        <v>19</v>
      </c>
      <c r="F4" s="10">
        <v>101401</v>
      </c>
      <c r="G4" s="10">
        <v>73145</v>
      </c>
      <c r="H4" s="10">
        <v>130232</v>
      </c>
      <c r="I4" s="10">
        <v>163457</v>
      </c>
      <c r="J4" s="10">
        <v>159250</v>
      </c>
      <c r="K4" s="10">
        <v>161244</v>
      </c>
      <c r="L4" s="10">
        <v>153122</v>
      </c>
      <c r="M4" s="10">
        <v>133266</v>
      </c>
      <c r="N4" s="10">
        <v>122543</v>
      </c>
      <c r="O4" s="10">
        <v>112505</v>
      </c>
      <c r="P4" s="10">
        <v>116142</v>
      </c>
      <c r="Q4" s="10">
        <v>107978</v>
      </c>
      <c r="R4" s="10">
        <v>103980</v>
      </c>
      <c r="S4" s="10">
        <v>131306</v>
      </c>
    </row>
    <row r="5" spans="1:19" x14ac:dyDescent="0.2">
      <c r="E5" s="11" t="s">
        <v>20</v>
      </c>
      <c r="F5" s="12">
        <v>34931</v>
      </c>
      <c r="G5" s="12">
        <v>26041</v>
      </c>
      <c r="H5" s="12">
        <v>40304</v>
      </c>
      <c r="I5" s="12">
        <v>51214</v>
      </c>
      <c r="J5" s="12">
        <v>51749</v>
      </c>
      <c r="K5" s="12">
        <v>53237</v>
      </c>
      <c r="L5" s="12">
        <v>52229</v>
      </c>
      <c r="M5" s="12">
        <v>46332</v>
      </c>
      <c r="N5" s="12">
        <v>41897</v>
      </c>
      <c r="O5" s="12">
        <v>38440</v>
      </c>
      <c r="P5" s="12">
        <v>39066</v>
      </c>
      <c r="Q5" s="12">
        <v>36387</v>
      </c>
      <c r="R5" s="12">
        <v>35382</v>
      </c>
      <c r="S5" s="12">
        <v>46067</v>
      </c>
    </row>
    <row r="6" spans="1:19" x14ac:dyDescent="0.2">
      <c r="E6" s="11" t="s">
        <v>21</v>
      </c>
      <c r="F6" s="12">
        <v>14242</v>
      </c>
      <c r="G6" s="12">
        <v>10459</v>
      </c>
      <c r="H6" s="12">
        <v>18290</v>
      </c>
      <c r="I6" s="12">
        <v>23741</v>
      </c>
      <c r="J6" s="12">
        <v>23397</v>
      </c>
      <c r="K6" s="12">
        <v>23398</v>
      </c>
      <c r="L6" s="12">
        <v>21689</v>
      </c>
      <c r="M6" s="12">
        <v>18640</v>
      </c>
      <c r="N6" s="12">
        <v>17152</v>
      </c>
      <c r="O6" s="12">
        <v>15571</v>
      </c>
      <c r="P6" s="12">
        <v>16141</v>
      </c>
      <c r="Q6" s="12">
        <v>14828</v>
      </c>
      <c r="R6" s="12">
        <v>13671</v>
      </c>
      <c r="S6" s="12">
        <v>16743</v>
      </c>
    </row>
    <row r="7" spans="1:19" x14ac:dyDescent="0.2">
      <c r="E7" s="11" t="s">
        <v>22</v>
      </c>
      <c r="F7" s="12">
        <v>19878</v>
      </c>
      <c r="G7" s="12">
        <v>14034</v>
      </c>
      <c r="H7" s="12">
        <v>27255</v>
      </c>
      <c r="I7" s="12">
        <v>34974</v>
      </c>
      <c r="J7" s="12">
        <v>33838</v>
      </c>
      <c r="K7" s="12">
        <v>34707</v>
      </c>
      <c r="L7" s="12">
        <v>32366</v>
      </c>
      <c r="M7" s="12">
        <v>26992</v>
      </c>
      <c r="N7" s="12">
        <v>25126</v>
      </c>
      <c r="O7" s="12">
        <v>23203</v>
      </c>
      <c r="P7" s="12">
        <v>23554</v>
      </c>
      <c r="Q7" s="12">
        <v>21365</v>
      </c>
      <c r="R7" s="12">
        <v>20518</v>
      </c>
      <c r="S7" s="12">
        <v>25757</v>
      </c>
    </row>
    <row r="8" spans="1:19" x14ac:dyDescent="0.2">
      <c r="E8" s="11" t="s">
        <v>23</v>
      </c>
      <c r="F8" s="12">
        <v>18704</v>
      </c>
      <c r="G8" s="12">
        <v>13128</v>
      </c>
      <c r="H8" s="12">
        <v>27921</v>
      </c>
      <c r="I8" s="12">
        <v>34296</v>
      </c>
      <c r="J8" s="12">
        <v>32305</v>
      </c>
      <c r="K8" s="12">
        <v>32495</v>
      </c>
      <c r="L8" s="12">
        <v>30643</v>
      </c>
      <c r="M8" s="12">
        <v>26238</v>
      </c>
      <c r="N8" s="12">
        <v>23910</v>
      </c>
      <c r="O8" s="12">
        <v>22131</v>
      </c>
      <c r="P8" s="12">
        <v>23379</v>
      </c>
      <c r="Q8" s="12">
        <v>22292</v>
      </c>
      <c r="R8" s="12">
        <v>22038</v>
      </c>
      <c r="S8" s="12">
        <v>27677</v>
      </c>
    </row>
    <row r="9" spans="1:19" x14ac:dyDescent="0.2">
      <c r="E9" s="11" t="s">
        <v>24</v>
      </c>
      <c r="F9" s="12">
        <v>13033</v>
      </c>
      <c r="G9" s="12">
        <v>9036</v>
      </c>
      <c r="H9" s="12">
        <v>15742</v>
      </c>
      <c r="I9" s="12">
        <v>18297</v>
      </c>
      <c r="J9" s="12">
        <v>17042</v>
      </c>
      <c r="K9" s="12">
        <v>16476</v>
      </c>
      <c r="L9" s="12">
        <v>15142</v>
      </c>
      <c r="M9" s="12">
        <v>14136</v>
      </c>
      <c r="N9" s="12">
        <v>13559</v>
      </c>
      <c r="O9" s="12">
        <v>12251</v>
      </c>
      <c r="P9" s="12">
        <v>12944</v>
      </c>
      <c r="Q9" s="12">
        <v>12055</v>
      </c>
      <c r="R9" s="12">
        <v>11333</v>
      </c>
      <c r="S9" s="12">
        <v>14129</v>
      </c>
    </row>
    <row r="10" spans="1:19" x14ac:dyDescent="0.2">
      <c r="E10" t="s">
        <v>30</v>
      </c>
      <c r="F10">
        <f>SUM(F5:F9)-F4</f>
        <v>-613</v>
      </c>
      <c r="G10">
        <f t="shared" ref="G10:S10" si="0">SUM(G5:G9)-G4</f>
        <v>-447</v>
      </c>
      <c r="H10">
        <f t="shared" si="0"/>
        <v>-720</v>
      </c>
      <c r="I10">
        <f t="shared" si="0"/>
        <v>-935</v>
      </c>
      <c r="J10">
        <f t="shared" si="0"/>
        <v>-919</v>
      </c>
      <c r="K10">
        <f t="shared" si="0"/>
        <v>-931</v>
      </c>
      <c r="L10">
        <f t="shared" si="0"/>
        <v>-1053</v>
      </c>
      <c r="M10">
        <f t="shared" si="0"/>
        <v>-928</v>
      </c>
      <c r="N10">
        <f t="shared" si="0"/>
        <v>-899</v>
      </c>
      <c r="O10">
        <f t="shared" si="0"/>
        <v>-909</v>
      </c>
      <c r="P10">
        <f t="shared" si="0"/>
        <v>-1058</v>
      </c>
      <c r="Q10">
        <f t="shared" si="0"/>
        <v>-1051</v>
      </c>
      <c r="R10">
        <f t="shared" si="0"/>
        <v>-1038</v>
      </c>
      <c r="S10">
        <f t="shared" si="0"/>
        <v>-933</v>
      </c>
    </row>
    <row r="11" spans="1:19" x14ac:dyDescent="0.2">
      <c r="D11" s="3" t="s">
        <v>25</v>
      </c>
      <c r="E11" s="3" t="s">
        <v>19</v>
      </c>
      <c r="F11" s="10">
        <v>42895</v>
      </c>
      <c r="G11" s="10">
        <v>34978</v>
      </c>
      <c r="H11" s="10">
        <v>76711</v>
      </c>
      <c r="I11" s="10">
        <v>96373</v>
      </c>
      <c r="J11" s="10">
        <v>85873</v>
      </c>
      <c r="K11" s="10">
        <v>83657</v>
      </c>
      <c r="L11" s="10">
        <v>78921</v>
      </c>
      <c r="M11" s="10">
        <v>66668</v>
      </c>
      <c r="N11" s="10">
        <v>60747</v>
      </c>
      <c r="O11" s="10">
        <v>54986</v>
      </c>
      <c r="P11" s="10">
        <v>57824</v>
      </c>
      <c r="Q11" s="10">
        <v>52836</v>
      </c>
      <c r="R11" s="10">
        <v>50559</v>
      </c>
      <c r="S11" s="10">
        <v>66283</v>
      </c>
    </row>
    <row r="12" spans="1:19" x14ac:dyDescent="0.2">
      <c r="E12" s="13" t="s">
        <v>20</v>
      </c>
      <c r="F12" s="14">
        <v>16325</v>
      </c>
      <c r="G12" s="14">
        <v>13177</v>
      </c>
      <c r="H12" s="14">
        <v>22880</v>
      </c>
      <c r="I12" s="14">
        <v>29054</v>
      </c>
      <c r="J12" s="14">
        <v>27572</v>
      </c>
      <c r="K12" s="14">
        <v>27622</v>
      </c>
      <c r="L12" s="14">
        <v>27122</v>
      </c>
      <c r="M12" s="14">
        <v>23232</v>
      </c>
      <c r="N12" s="14">
        <v>20649</v>
      </c>
      <c r="O12" s="14">
        <v>18655</v>
      </c>
      <c r="P12" s="14">
        <v>18986</v>
      </c>
      <c r="Q12" s="14">
        <v>17431</v>
      </c>
      <c r="R12" s="14">
        <v>16898</v>
      </c>
      <c r="S12" s="14">
        <v>22970</v>
      </c>
    </row>
    <row r="13" spans="1:19" x14ac:dyDescent="0.2">
      <c r="E13" s="11" t="s">
        <v>21</v>
      </c>
      <c r="F13" s="12">
        <v>5815</v>
      </c>
      <c r="G13" s="12">
        <v>5006</v>
      </c>
      <c r="H13" s="12">
        <v>10910</v>
      </c>
      <c r="I13" s="12">
        <v>14233</v>
      </c>
      <c r="J13" s="12">
        <v>12606</v>
      </c>
      <c r="K13" s="12">
        <v>12079</v>
      </c>
      <c r="L13" s="12">
        <v>11147</v>
      </c>
      <c r="M13" s="12">
        <v>9414</v>
      </c>
      <c r="N13" s="12">
        <v>8651</v>
      </c>
      <c r="O13" s="12">
        <v>7764</v>
      </c>
      <c r="P13" s="12">
        <v>8023</v>
      </c>
      <c r="Q13" s="12">
        <v>7290</v>
      </c>
      <c r="R13" s="12">
        <v>6724</v>
      </c>
      <c r="S13" s="12">
        <v>8553</v>
      </c>
    </row>
    <row r="14" spans="1:19" x14ac:dyDescent="0.2">
      <c r="E14" s="11" t="s">
        <v>22</v>
      </c>
      <c r="F14" s="12">
        <v>8034</v>
      </c>
      <c r="G14" s="12">
        <v>6493</v>
      </c>
      <c r="H14" s="12">
        <v>16337</v>
      </c>
      <c r="I14" s="12">
        <v>21016</v>
      </c>
      <c r="J14" s="12">
        <v>18747</v>
      </c>
      <c r="K14" s="12">
        <v>18405</v>
      </c>
      <c r="L14" s="12">
        <v>16751</v>
      </c>
      <c r="M14" s="12">
        <v>13488</v>
      </c>
      <c r="N14" s="12">
        <v>12731</v>
      </c>
      <c r="O14" s="12">
        <v>11725</v>
      </c>
      <c r="P14" s="12">
        <v>12131</v>
      </c>
      <c r="Q14" s="12">
        <v>10780</v>
      </c>
      <c r="R14" s="12">
        <v>10250</v>
      </c>
      <c r="S14" s="12">
        <v>13347</v>
      </c>
    </row>
    <row r="15" spans="1:19" x14ac:dyDescent="0.2">
      <c r="E15" s="11" t="s">
        <v>23</v>
      </c>
      <c r="F15" s="12">
        <v>7372</v>
      </c>
      <c r="G15" s="12">
        <v>6016</v>
      </c>
      <c r="H15" s="12">
        <v>16624</v>
      </c>
      <c r="I15" s="12">
        <v>20305</v>
      </c>
      <c r="J15" s="12">
        <v>16897</v>
      </c>
      <c r="K15" s="12">
        <v>16268</v>
      </c>
      <c r="L15" s="12">
        <v>15378</v>
      </c>
      <c r="M15" s="12">
        <v>12669</v>
      </c>
      <c r="N15" s="12">
        <v>11344</v>
      </c>
      <c r="O15" s="12">
        <v>10295</v>
      </c>
      <c r="P15" s="12">
        <v>11385</v>
      </c>
      <c r="Q15" s="12">
        <v>10631</v>
      </c>
      <c r="R15" s="12">
        <v>10447</v>
      </c>
      <c r="S15" s="12">
        <v>13598</v>
      </c>
    </row>
    <row r="16" spans="1:19" x14ac:dyDescent="0.2">
      <c r="E16" s="11" t="s">
        <v>24</v>
      </c>
      <c r="F16" s="12">
        <v>5036</v>
      </c>
      <c r="G16" s="12">
        <v>4037</v>
      </c>
      <c r="H16" s="12">
        <v>9504</v>
      </c>
      <c r="I16" s="12">
        <v>11186</v>
      </c>
      <c r="J16" s="12">
        <v>9496</v>
      </c>
      <c r="K16" s="12">
        <v>8763</v>
      </c>
      <c r="L16" s="12">
        <v>7928</v>
      </c>
      <c r="M16" s="12">
        <v>7334</v>
      </c>
      <c r="N16" s="12">
        <v>6868</v>
      </c>
      <c r="O16" s="12">
        <v>6035</v>
      </c>
      <c r="P16" s="12">
        <v>6695</v>
      </c>
      <c r="Q16" s="12">
        <v>6130</v>
      </c>
      <c r="R16" s="12">
        <v>5668</v>
      </c>
      <c r="S16" s="12">
        <v>7341</v>
      </c>
    </row>
    <row r="17" spans="4:19" x14ac:dyDescent="0.2">
      <c r="E17" t="s">
        <v>30</v>
      </c>
      <c r="F17">
        <f>SUM(F12:F16)-F11</f>
        <v>-313</v>
      </c>
      <c r="G17">
        <f t="shared" ref="G17" si="1">SUM(G12:G16)-G11</f>
        <v>-249</v>
      </c>
      <c r="H17">
        <f t="shared" ref="H17" si="2">SUM(H12:H16)-H11</f>
        <v>-456</v>
      </c>
      <c r="I17">
        <f t="shared" ref="I17" si="3">SUM(I12:I16)-I11</f>
        <v>-579</v>
      </c>
      <c r="J17">
        <f t="shared" ref="J17" si="4">SUM(J12:J16)-J11</f>
        <v>-555</v>
      </c>
      <c r="K17">
        <f t="shared" ref="K17" si="5">SUM(K12:K16)-K11</f>
        <v>-520</v>
      </c>
      <c r="L17">
        <f t="shared" ref="L17" si="6">SUM(L12:L16)-L11</f>
        <v>-595</v>
      </c>
      <c r="M17">
        <f t="shared" ref="M17" si="7">SUM(M12:M16)-M11</f>
        <v>-531</v>
      </c>
      <c r="N17">
        <f t="shared" ref="N17" si="8">SUM(N12:N16)-N11</f>
        <v>-504</v>
      </c>
      <c r="O17">
        <f t="shared" ref="O17" si="9">SUM(O12:O16)-O11</f>
        <v>-512</v>
      </c>
      <c r="P17">
        <f t="shared" ref="P17" si="10">SUM(P12:P16)-P11</f>
        <v>-604</v>
      </c>
      <c r="Q17">
        <f t="shared" ref="Q17" si="11">SUM(Q12:Q16)-Q11</f>
        <v>-574</v>
      </c>
      <c r="R17">
        <f t="shared" ref="R17" si="12">SUM(R12:R16)-R11</f>
        <v>-572</v>
      </c>
      <c r="S17">
        <f t="shared" ref="S17" si="13">SUM(S12:S16)-S11</f>
        <v>-474</v>
      </c>
    </row>
    <row r="18" spans="4:19" x14ac:dyDescent="0.2">
      <c r="D18" s="3" t="s">
        <v>26</v>
      </c>
      <c r="E18" s="3" t="s">
        <v>19</v>
      </c>
      <c r="F18" s="10">
        <v>58506</v>
      </c>
      <c r="G18" s="10">
        <v>38168</v>
      </c>
      <c r="H18" s="10">
        <v>53521</v>
      </c>
      <c r="I18" s="10">
        <v>67084</v>
      </c>
      <c r="J18" s="10">
        <v>73377</v>
      </c>
      <c r="K18" s="10">
        <v>77587</v>
      </c>
      <c r="L18" s="10">
        <v>74201</v>
      </c>
      <c r="M18" s="10">
        <v>66599</v>
      </c>
      <c r="N18" s="10">
        <v>61797</v>
      </c>
      <c r="O18" s="10">
        <v>57518</v>
      </c>
      <c r="P18" s="10">
        <v>58317</v>
      </c>
      <c r="Q18" s="10">
        <v>55142</v>
      </c>
      <c r="R18" s="10">
        <v>53421</v>
      </c>
      <c r="S18" s="10">
        <v>65022</v>
      </c>
    </row>
    <row r="19" spans="4:19" x14ac:dyDescent="0.2">
      <c r="E19" s="11" t="s">
        <v>20</v>
      </c>
      <c r="F19" s="12">
        <v>18606</v>
      </c>
      <c r="G19" s="12">
        <v>12864</v>
      </c>
      <c r="H19" s="12">
        <v>17424</v>
      </c>
      <c r="I19" s="12">
        <v>22160</v>
      </c>
      <c r="J19" s="12">
        <v>24177</v>
      </c>
      <c r="K19" s="12">
        <v>25615</v>
      </c>
      <c r="L19" s="12">
        <v>25107</v>
      </c>
      <c r="M19" s="12">
        <v>23099</v>
      </c>
      <c r="N19" s="12">
        <v>21248</v>
      </c>
      <c r="O19" s="12">
        <v>19785</v>
      </c>
      <c r="P19" s="12">
        <v>20080</v>
      </c>
      <c r="Q19" s="12">
        <v>18956</v>
      </c>
      <c r="R19" s="12">
        <v>18485</v>
      </c>
      <c r="S19" s="12">
        <v>23097</v>
      </c>
    </row>
    <row r="20" spans="4:19" x14ac:dyDescent="0.2">
      <c r="E20" s="11" t="s">
        <v>21</v>
      </c>
      <c r="F20" s="12">
        <v>8428</v>
      </c>
      <c r="G20" s="12">
        <v>5453</v>
      </c>
      <c r="H20" s="12">
        <v>7381</v>
      </c>
      <c r="I20" s="12">
        <v>9509</v>
      </c>
      <c r="J20" s="12">
        <v>10791</v>
      </c>
      <c r="K20" s="12">
        <v>11319</v>
      </c>
      <c r="L20" s="12">
        <v>10542</v>
      </c>
      <c r="M20" s="12">
        <v>9226</v>
      </c>
      <c r="N20" s="12">
        <v>8501</v>
      </c>
      <c r="O20" s="12">
        <v>7807</v>
      </c>
      <c r="P20" s="12">
        <v>8118</v>
      </c>
      <c r="Q20" s="12">
        <v>7537</v>
      </c>
      <c r="R20" s="12">
        <v>6947</v>
      </c>
      <c r="S20" s="12">
        <v>8190</v>
      </c>
    </row>
    <row r="21" spans="4:19" x14ac:dyDescent="0.2">
      <c r="E21" s="11" t="s">
        <v>22</v>
      </c>
      <c r="F21" s="12">
        <v>11845</v>
      </c>
      <c r="G21" s="12">
        <v>7540</v>
      </c>
      <c r="H21" s="12">
        <v>10918</v>
      </c>
      <c r="I21" s="12">
        <v>13957</v>
      </c>
      <c r="J21" s="12">
        <v>15090</v>
      </c>
      <c r="K21" s="12">
        <v>16302</v>
      </c>
      <c r="L21" s="12">
        <v>15615</v>
      </c>
      <c r="M21" s="12">
        <v>13503</v>
      </c>
      <c r="N21" s="12">
        <v>12395</v>
      </c>
      <c r="O21" s="12">
        <v>11478</v>
      </c>
      <c r="P21" s="12">
        <v>11423</v>
      </c>
      <c r="Q21" s="12">
        <v>10585</v>
      </c>
      <c r="R21" s="12">
        <v>10268</v>
      </c>
      <c r="S21" s="12">
        <v>12410</v>
      </c>
    </row>
    <row r="22" spans="4:19" x14ac:dyDescent="0.2">
      <c r="E22" s="11" t="s">
        <v>23</v>
      </c>
      <c r="F22" s="12">
        <v>11332</v>
      </c>
      <c r="G22" s="12">
        <v>7112</v>
      </c>
      <c r="H22" s="12">
        <v>11297</v>
      </c>
      <c r="I22" s="12">
        <v>13991</v>
      </c>
      <c r="J22" s="12">
        <v>15408</v>
      </c>
      <c r="K22" s="12">
        <v>16226</v>
      </c>
      <c r="L22" s="12">
        <v>15265</v>
      </c>
      <c r="M22" s="12">
        <v>13569</v>
      </c>
      <c r="N22" s="12">
        <v>12566</v>
      </c>
      <c r="O22" s="12">
        <v>11836</v>
      </c>
      <c r="P22" s="12">
        <v>11994</v>
      </c>
      <c r="Q22" s="12">
        <v>11661</v>
      </c>
      <c r="R22" s="12">
        <v>11591</v>
      </c>
      <c r="S22" s="12">
        <v>14079</v>
      </c>
    </row>
    <row r="23" spans="4:19" x14ac:dyDescent="0.2">
      <c r="E23" s="11" t="s">
        <v>24</v>
      </c>
      <c r="F23" s="12">
        <v>7997</v>
      </c>
      <c r="G23" s="12">
        <v>4998</v>
      </c>
      <c r="H23" s="12">
        <v>6238</v>
      </c>
      <c r="I23" s="12">
        <v>7111</v>
      </c>
      <c r="J23" s="12">
        <v>7547</v>
      </c>
      <c r="K23" s="12">
        <v>7713</v>
      </c>
      <c r="L23" s="12">
        <v>7214</v>
      </c>
      <c r="M23" s="12">
        <v>6803</v>
      </c>
      <c r="N23" s="12">
        <v>6691</v>
      </c>
      <c r="O23" s="12">
        <v>6216</v>
      </c>
      <c r="P23" s="12">
        <v>6248</v>
      </c>
      <c r="Q23" s="12">
        <v>5926</v>
      </c>
      <c r="R23" s="12">
        <v>5665</v>
      </c>
      <c r="S23" s="12">
        <v>6789</v>
      </c>
    </row>
    <row r="24" spans="4:19" x14ac:dyDescent="0.2">
      <c r="E24" t="s">
        <v>30</v>
      </c>
      <c r="F24">
        <f>SUM(F19:F23)-F18</f>
        <v>-298</v>
      </c>
      <c r="G24">
        <f t="shared" ref="G24" si="14">SUM(G19:G23)-G18</f>
        <v>-201</v>
      </c>
      <c r="H24">
        <f t="shared" ref="H24" si="15">SUM(H19:H23)-H18</f>
        <v>-263</v>
      </c>
      <c r="I24">
        <f t="shared" ref="I24" si="16">SUM(I19:I23)-I18</f>
        <v>-356</v>
      </c>
      <c r="J24">
        <f t="shared" ref="J24" si="17">SUM(J19:J23)-J18</f>
        <v>-364</v>
      </c>
      <c r="K24">
        <f t="shared" ref="K24" si="18">SUM(K19:K23)-K18</f>
        <v>-412</v>
      </c>
      <c r="L24">
        <f t="shared" ref="L24" si="19">SUM(L19:L23)-L18</f>
        <v>-458</v>
      </c>
      <c r="M24">
        <f t="shared" ref="M24" si="20">SUM(M19:M23)-M18</f>
        <v>-399</v>
      </c>
      <c r="N24">
        <f t="shared" ref="N24" si="21">SUM(N19:N23)-N18</f>
        <v>-396</v>
      </c>
      <c r="O24">
        <f t="shared" ref="O24" si="22">SUM(O19:O23)-O18</f>
        <v>-396</v>
      </c>
      <c r="P24">
        <f t="shared" ref="P24" si="23">SUM(P19:P23)-P18</f>
        <v>-454</v>
      </c>
      <c r="Q24">
        <f t="shared" ref="Q24" si="24">SUM(Q19:Q23)-Q18</f>
        <v>-477</v>
      </c>
      <c r="R24">
        <f t="shared" ref="R24" si="25">SUM(R19:R23)-R18</f>
        <v>-465</v>
      </c>
      <c r="S24">
        <f t="shared" ref="S24" si="26">SUM(S19:S23)-S18</f>
        <v>-457</v>
      </c>
    </row>
    <row r="25" spans="4:19" x14ac:dyDescent="0.2">
      <c r="E25" s="24" t="s">
        <v>37</v>
      </c>
      <c r="F25" s="23" t="s">
        <v>3</v>
      </c>
      <c r="G25" s="23" t="s">
        <v>4</v>
      </c>
      <c r="H25" s="23" t="s">
        <v>5</v>
      </c>
      <c r="I25" s="23" t="s">
        <v>6</v>
      </c>
      <c r="J25" s="23" t="s">
        <v>7</v>
      </c>
      <c r="K25" s="23" t="s">
        <v>8</v>
      </c>
      <c r="L25" s="23" t="s">
        <v>9</v>
      </c>
      <c r="M25" s="23" t="s">
        <v>10</v>
      </c>
      <c r="N25" s="23" t="s">
        <v>11</v>
      </c>
      <c r="O25" s="23" t="s">
        <v>12</v>
      </c>
      <c r="P25" s="23" t="s">
        <v>13</v>
      </c>
      <c r="Q25" s="23" t="s">
        <v>14</v>
      </c>
      <c r="R25" s="23" t="s">
        <v>15</v>
      </c>
    </row>
    <row r="26" spans="4:19" x14ac:dyDescent="0.2">
      <c r="D26" s="3" t="s">
        <v>17</v>
      </c>
      <c r="E26" s="11" t="s">
        <v>39</v>
      </c>
    </row>
    <row r="27" spans="4:19" x14ac:dyDescent="0.2">
      <c r="E27" s="25" t="s">
        <v>19</v>
      </c>
      <c r="F27" s="29">
        <f>(G4-F4)/F$4</f>
        <v>-0.27865602903324427</v>
      </c>
      <c r="G27" s="29">
        <f>(H4-G4)/G$4</f>
        <v>0.78046346298448288</v>
      </c>
      <c r="H27" s="29">
        <f>(I4-H4)/H$4</f>
        <v>0.25512162909269609</v>
      </c>
      <c r="I27" s="29">
        <f>(J4-I4)/I$4</f>
        <v>-2.5737655774913281E-2</v>
      </c>
      <c r="J27" s="29">
        <f>(K4-J4)/J$4</f>
        <v>1.2521193092621664E-2</v>
      </c>
      <c r="K27" s="29">
        <f>(L4-K4)/K$4</f>
        <v>-5.0370866512862496E-2</v>
      </c>
      <c r="L27" s="29">
        <f>(M4-L4)/L$4</f>
        <v>-0.1296743772939225</v>
      </c>
      <c r="M27" s="29">
        <f>(N4-M4)/M$4</f>
        <v>-8.0463133882610713E-2</v>
      </c>
      <c r="N27" s="29">
        <f>(O4-N4)/N$4</f>
        <v>-8.1914103620769854E-2</v>
      </c>
      <c r="O27" s="29">
        <f>(P4-O4)/O$4</f>
        <v>3.232745211323941E-2</v>
      </c>
      <c r="P27" s="29">
        <f>(Q4-P4)/P$4</f>
        <v>-7.0293261696888293E-2</v>
      </c>
      <c r="Q27" s="29">
        <f>(R4-Q4)/Q$4</f>
        <v>-3.7026060864250122E-2</v>
      </c>
      <c r="R27" s="29">
        <f>(S4-R4)/R$4</f>
        <v>0.26280053856510865</v>
      </c>
    </row>
    <row r="28" spans="4:19" x14ac:dyDescent="0.2">
      <c r="E28" s="11" t="s">
        <v>20</v>
      </c>
      <c r="F28" s="30">
        <f>(G5-F5)/F$4</f>
        <v>-8.7671719213814461E-2</v>
      </c>
      <c r="G28" s="30">
        <f>(H5-G5)/G$4</f>
        <v>0.19499624034452115</v>
      </c>
      <c r="H28" s="30">
        <f>(I5-H5)/H$4</f>
        <v>8.3773573315314209E-2</v>
      </c>
      <c r="I28" s="30">
        <f>(J5-I5)/I$4</f>
        <v>3.2730320512428346E-3</v>
      </c>
      <c r="J28" s="30">
        <f>(K5-J5)/J$4</f>
        <v>9.343799058084773E-3</v>
      </c>
      <c r="K28" s="30">
        <f>(L5-K5)/K$4</f>
        <v>-6.2513954007590977E-3</v>
      </c>
      <c r="L28" s="30">
        <f>(M5-L5)/L$4</f>
        <v>-3.8511774924569954E-2</v>
      </c>
      <c r="M28" s="30">
        <f>(N5-M5)/M$4</f>
        <v>-3.3279306049555028E-2</v>
      </c>
      <c r="N28" s="30">
        <f>(O5-N5)/N$4</f>
        <v>-2.8210505700039985E-2</v>
      </c>
      <c r="O28" s="30">
        <f>(P5-O5)/O$4</f>
        <v>5.5641971467934757E-3</v>
      </c>
      <c r="P28" s="30">
        <f>(Q5-P5)/P$4</f>
        <v>-2.3066590897349797E-2</v>
      </c>
      <c r="Q28" s="30">
        <f>(R5-Q5)/Q$4</f>
        <v>-9.3074515179017957E-3</v>
      </c>
      <c r="R28" s="30">
        <f>(S5-R5)/R$4</f>
        <v>0.10276014618195807</v>
      </c>
    </row>
    <row r="29" spans="4:19" x14ac:dyDescent="0.2">
      <c r="E29" s="26" t="s">
        <v>21</v>
      </c>
      <c r="F29" s="31">
        <f>(G6-F6)/F$4</f>
        <v>-3.7307324385361093E-2</v>
      </c>
      <c r="G29" s="31">
        <f>(H6-G6)/G$4</f>
        <v>0.10706131656299132</v>
      </c>
      <c r="H29" s="31">
        <f>(I6-H6)/H$4</f>
        <v>4.18560722403096E-2</v>
      </c>
      <c r="I29" s="31">
        <f>(J6-I6)/I$4</f>
        <v>-2.1045290198645514E-3</v>
      </c>
      <c r="J29" s="31">
        <f>(K6-J6)/J$4</f>
        <v>6.2794348508634226E-6</v>
      </c>
      <c r="K29" s="31">
        <f>(L6-K6)/K$4</f>
        <v>-1.0598843987993352E-2</v>
      </c>
      <c r="L29" s="31">
        <f>(M6-L6)/L$4</f>
        <v>-1.9912226851791382E-2</v>
      </c>
      <c r="M29" s="31">
        <f>(N6-M6)/M$4</f>
        <v>-1.1165638647516997E-2</v>
      </c>
      <c r="N29" s="31">
        <f>(O6-N6)/N$4</f>
        <v>-1.2901593726283835E-2</v>
      </c>
      <c r="O29" s="31">
        <f>(P6-O6)/O$4</f>
        <v>5.0664414914892673E-3</v>
      </c>
      <c r="P29" s="31">
        <f>(Q6-P6)/P$4</f>
        <v>-1.1305126483098277E-2</v>
      </c>
      <c r="Q29" s="31">
        <f>(R6-Q6)/Q$4</f>
        <v>-1.071514567782326E-2</v>
      </c>
      <c r="R29" s="31">
        <f>(S6-R6)/R$4</f>
        <v>2.9544143104443161E-2</v>
      </c>
    </row>
    <row r="30" spans="4:19" x14ac:dyDescent="0.2">
      <c r="E30" s="11" t="s">
        <v>22</v>
      </c>
      <c r="F30" s="30">
        <f>(G7-F7)/F$4</f>
        <v>-5.7632567726156547E-2</v>
      </c>
      <c r="G30" s="30">
        <f>(H7-G7)/G$4</f>
        <v>0.18075056394832181</v>
      </c>
      <c r="H30" s="30">
        <f>(I7-H7)/H$4</f>
        <v>5.9271146876343758E-2</v>
      </c>
      <c r="I30" s="30">
        <f>(J7-I7)/I$4</f>
        <v>-6.9498400190875888E-3</v>
      </c>
      <c r="J30" s="30">
        <f>(K7-J7)/J$4</f>
        <v>5.4568288854003142E-3</v>
      </c>
      <c r="K30" s="30">
        <f>(L7-K7)/K$4</f>
        <v>-1.4518369675770882E-2</v>
      </c>
      <c r="L30" s="30">
        <f>(M7-L7)/L$4</f>
        <v>-3.5096197803058997E-2</v>
      </c>
      <c r="M30" s="30">
        <f>(N7-M7)/M$4</f>
        <v>-1.4002071045878169E-2</v>
      </c>
      <c r="N30" s="30">
        <f>(O7-N7)/N$4</f>
        <v>-1.5692450813183944E-2</v>
      </c>
      <c r="O30" s="30">
        <f>(P7-O7)/O$4</f>
        <v>3.1198613394960223E-3</v>
      </c>
      <c r="P30" s="30">
        <f>(Q7-P7)/P$4</f>
        <v>-1.8847617571593395E-2</v>
      </c>
      <c r="Q30" s="30">
        <f>(R7-Q7)/Q$4</f>
        <v>-7.8441904832465877E-3</v>
      </c>
      <c r="R30" s="30">
        <f>(S7-R7)/R$4</f>
        <v>5.0384689363339105E-2</v>
      </c>
    </row>
    <row r="31" spans="4:19" x14ac:dyDescent="0.2">
      <c r="E31" s="26" t="s">
        <v>23</v>
      </c>
      <c r="F31" s="31">
        <f>(G8-F8)/F$4</f>
        <v>-5.4989595763355388E-2</v>
      </c>
      <c r="G31" s="31">
        <f>(H8-G8)/G$4</f>
        <v>0.20224212181283752</v>
      </c>
      <c r="H31" s="31">
        <f>(I8-H8)/H$4</f>
        <v>4.8951102647582775E-2</v>
      </c>
      <c r="I31" s="31">
        <f>(J8-I8)/I$4</f>
        <v>-1.2180573484157914E-2</v>
      </c>
      <c r="J31" s="31">
        <f>(K8-J8)/J$4</f>
        <v>1.1930926216640503E-3</v>
      </c>
      <c r="K31" s="31">
        <f>(L8-K8)/K$4</f>
        <v>-1.1485698692664532E-2</v>
      </c>
      <c r="L31" s="31">
        <f>(M8-L8)/L$4</f>
        <v>-2.87679105549823E-2</v>
      </c>
      <c r="M31" s="31">
        <f>(N8-M8)/M$4</f>
        <v>-1.7468821754986267E-2</v>
      </c>
      <c r="N31" s="31">
        <f>(O8-N8)/N$4</f>
        <v>-1.4517353092383898E-2</v>
      </c>
      <c r="O31" s="31">
        <f>(P8-O8)/O$4</f>
        <v>1.1092840318208079E-2</v>
      </c>
      <c r="P31" s="31">
        <f>(Q8-P8)/P$4</f>
        <v>-9.3592326634636906E-3</v>
      </c>
      <c r="Q31" s="31">
        <f>(R8-Q8)/Q$4</f>
        <v>-2.3523310303950806E-3</v>
      </c>
      <c r="R31" s="31">
        <f>(S8-R8)/R$4</f>
        <v>5.4231582996730143E-2</v>
      </c>
    </row>
    <row r="32" spans="4:19" x14ac:dyDescent="0.2">
      <c r="E32" s="11" t="s">
        <v>24</v>
      </c>
      <c r="F32" s="30">
        <f>(G9-F9)/F$4</f>
        <v>-3.9417757221329175E-2</v>
      </c>
      <c r="G32" s="30">
        <f>(H9-G9)/G$4</f>
        <v>9.1680907785904708E-2</v>
      </c>
      <c r="H32" s="30">
        <f>(I9-H9)/H$4</f>
        <v>1.961883408071749E-2</v>
      </c>
      <c r="I32" s="30">
        <f>(J9-I9)/I$4</f>
        <v>-7.6778602323546866E-3</v>
      </c>
      <c r="J32" s="30">
        <f>(K9-J9)/J$4</f>
        <v>-3.5541601255886972E-3</v>
      </c>
      <c r="K32" s="30">
        <f>(L9-K9)/K$4</f>
        <v>-8.2731760561633293E-3</v>
      </c>
      <c r="L32" s="30">
        <f>(M9-L9)/L$4</f>
        <v>-6.5699246352581599E-3</v>
      </c>
      <c r="M32" s="30">
        <f>(N9-M9)/M$4</f>
        <v>-4.3296864916782972E-3</v>
      </c>
      <c r="N32" s="30">
        <f>(O9-N9)/N$4</f>
        <v>-1.0673804297267081E-2</v>
      </c>
      <c r="O32" s="30">
        <f>(P9-O9)/O$4</f>
        <v>6.1597262343895823E-3</v>
      </c>
      <c r="P32" s="30">
        <f>(Q9-P9)/P$4</f>
        <v>-7.654423033872329E-3</v>
      </c>
      <c r="Q32" s="30">
        <f>(R9-Q9)/Q$4</f>
        <v>-6.6865472596269607E-3</v>
      </c>
      <c r="R32" s="30">
        <f>(S9-R9)/R$4</f>
        <v>2.6889786497403347E-2</v>
      </c>
    </row>
    <row r="33" spans="4:19" x14ac:dyDescent="0.2">
      <c r="E33" s="27" t="s">
        <v>38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5" spans="4:19" x14ac:dyDescent="0.2">
      <c r="D35" t="s">
        <v>25</v>
      </c>
      <c r="E35" s="3" t="s">
        <v>19</v>
      </c>
      <c r="F35" s="18"/>
      <c r="G35" s="15">
        <f>(G11-F11)/F$11</f>
        <v>-0.1845669658468353</v>
      </c>
      <c r="H35" s="15">
        <f>(H11-G11)/G$11</f>
        <v>1.1931213905883697</v>
      </c>
      <c r="I35" s="15">
        <f>(I11-H11)/H$11</f>
        <v>0.25631265398704228</v>
      </c>
      <c r="J35" s="15">
        <f>(J11-I11)/I$11</f>
        <v>-0.10895167733701348</v>
      </c>
      <c r="K35" s="15">
        <f>(K11-J11)/J$11</f>
        <v>-2.5805550056478752E-2</v>
      </c>
      <c r="L35" s="15">
        <f>(L11-K11)/K$11</f>
        <v>-5.6612118531623179E-2</v>
      </c>
      <c r="M35" s="15">
        <f>(M11-L11)/L$11</f>
        <v>-0.15525652234512993</v>
      </c>
      <c r="N35" s="15">
        <f>(N11-M11)/M$11</f>
        <v>-8.881322373552529E-2</v>
      </c>
      <c r="O35" s="15">
        <f>(O11-N11)/N$11</f>
        <v>-9.4835958977398063E-2</v>
      </c>
      <c r="P35" s="15">
        <f>(P11-O11)/O$11</f>
        <v>5.1613137889644639E-2</v>
      </c>
      <c r="Q35" s="15">
        <f>(Q11-P11)/P$11</f>
        <v>-8.6261759822910899E-2</v>
      </c>
      <c r="R35" s="15">
        <f>(R11-Q11)/Q$11</f>
        <v>-4.3095616625028386E-2</v>
      </c>
      <c r="S35" s="15">
        <f>(S11-R11)/R$11</f>
        <v>0.31100298660970349</v>
      </c>
    </row>
    <row r="36" spans="4:19" x14ac:dyDescent="0.2">
      <c r="E36" s="13" t="s">
        <v>20</v>
      </c>
      <c r="F36" s="2"/>
      <c r="G36" s="16">
        <f>(G12-F12)/F$11</f>
        <v>-7.3388506818976573E-2</v>
      </c>
      <c r="H36" s="16">
        <f>(H12-G12)/G$11</f>
        <v>0.27740293899022245</v>
      </c>
      <c r="I36" s="16">
        <f>(I12-H12)/H$11</f>
        <v>8.0483894096022732E-2</v>
      </c>
      <c r="J36" s="16">
        <f>(J12-I12)/I$11</f>
        <v>-1.5377751029852759E-2</v>
      </c>
      <c r="K36" s="16">
        <f>(K12-J12)/J$11</f>
        <v>5.8225519080502602E-4</v>
      </c>
      <c r="L36" s="16">
        <f>(L12-K12)/K$11</f>
        <v>-5.9767861625446761E-3</v>
      </c>
      <c r="M36" s="16">
        <f>(M12-L12)/L$11</f>
        <v>-4.9289796125239163E-2</v>
      </c>
      <c r="N36" s="16">
        <f>(N12-M12)/M$11</f>
        <v>-3.8744225115497688E-2</v>
      </c>
      <c r="O36" s="16">
        <f>(O12-N12)/N$11</f>
        <v>-3.2824666238661988E-2</v>
      </c>
      <c r="P36" s="16">
        <f>(P12-O12)/O$11</f>
        <v>6.0197141090459387E-3</v>
      </c>
      <c r="Q36" s="16">
        <f>(Q12-P12)/P$11</f>
        <v>-2.6891947980077477E-2</v>
      </c>
      <c r="R36" s="16">
        <f>(R12-Q12)/Q$11</f>
        <v>-1.0087818911348323E-2</v>
      </c>
      <c r="S36" s="16">
        <f>(S12-R12)/R$11</f>
        <v>0.12009731205126684</v>
      </c>
    </row>
    <row r="37" spans="4:19" x14ac:dyDescent="0.2">
      <c r="E37" s="11" t="s">
        <v>21</v>
      </c>
      <c r="F37" s="2"/>
      <c r="G37" s="16">
        <f>(G13-F13)/F$11</f>
        <v>-1.8860006993822124E-2</v>
      </c>
      <c r="H37" s="16">
        <f>(H13-G13)/G$11</f>
        <v>0.16879181199611185</v>
      </c>
      <c r="I37" s="16">
        <f>(I13-H13)/H$11</f>
        <v>4.3318428908500739E-2</v>
      </c>
      <c r="J37" s="16">
        <f>(J13-I13)/I$11</f>
        <v>-1.6882321812125803E-2</v>
      </c>
      <c r="K37" s="16">
        <f>(K13-J13)/J$11</f>
        <v>-6.1369697110849747E-3</v>
      </c>
      <c r="L37" s="16">
        <f>(L13-K13)/K$11</f>
        <v>-1.1140729406983277E-2</v>
      </c>
      <c r="M37" s="16">
        <f>(M13-L13)/L$11</f>
        <v>-2.1958667528287783E-2</v>
      </c>
      <c r="N37" s="16">
        <f>(N13-M13)/M$11</f>
        <v>-1.1444771104577908E-2</v>
      </c>
      <c r="O37" s="16">
        <f>(O13-N13)/N$11</f>
        <v>-1.4601544109174115E-2</v>
      </c>
      <c r="P37" s="16">
        <f>(P13-O13)/O$11</f>
        <v>4.7102898919725023E-3</v>
      </c>
      <c r="Q37" s="16">
        <f>(Q13-P13)/P$11</f>
        <v>-1.2676397343663531E-2</v>
      </c>
      <c r="R37" s="16">
        <f>(R13-Q13)/Q$11</f>
        <v>-1.0712393065334242E-2</v>
      </c>
      <c r="S37" s="16">
        <f>(S13-R13)/R$11</f>
        <v>3.6175557269724483E-2</v>
      </c>
    </row>
    <row r="38" spans="4:19" x14ac:dyDescent="0.2">
      <c r="E38" s="11" t="s">
        <v>22</v>
      </c>
      <c r="F38" s="2"/>
      <c r="G38" s="16">
        <f>(G14-F14)/F$11</f>
        <v>-3.5924932975871314E-2</v>
      </c>
      <c r="H38" s="16">
        <f>(H14-G14)/G$11</f>
        <v>0.28143404425638974</v>
      </c>
      <c r="I38" s="16">
        <f>(I14-H14)/H$11</f>
        <v>6.0995163666227793E-2</v>
      </c>
      <c r="J38" s="16">
        <f>(J14-I14)/I$11</f>
        <v>-2.3543938655017485E-2</v>
      </c>
      <c r="K38" s="16">
        <f>(K14-J14)/J$11</f>
        <v>-3.9826255051063778E-3</v>
      </c>
      <c r="L38" s="16">
        <f>(L14-K14)/K$11</f>
        <v>-1.9771208625697791E-2</v>
      </c>
      <c r="M38" s="16">
        <f>(M14-L14)/L$11</f>
        <v>-4.1345142610965398E-2</v>
      </c>
      <c r="N38" s="16">
        <f>(N14-M14)/M$11</f>
        <v>-1.1354772904541909E-2</v>
      </c>
      <c r="O38" s="16">
        <f>(O14-N14)/N$11</f>
        <v>-1.6560488583798376E-2</v>
      </c>
      <c r="P38" s="16">
        <f>(P14-O14)/O$11</f>
        <v>7.3836976684974361E-3</v>
      </c>
      <c r="Q38" s="16">
        <f>(Q14-P14)/P$11</f>
        <v>-2.3364001106806861E-2</v>
      </c>
      <c r="R38" s="16">
        <f>(R14-Q14)/Q$11</f>
        <v>-1.003103944280415E-2</v>
      </c>
      <c r="S38" s="16">
        <f>(S14-R14)/R$11</f>
        <v>6.1255167230364525E-2</v>
      </c>
    </row>
    <row r="39" spans="4:19" x14ac:dyDescent="0.2">
      <c r="E39" s="11" t="s">
        <v>23</v>
      </c>
      <c r="F39" s="2"/>
      <c r="G39" s="16">
        <f>(G15-F15)/F$11</f>
        <v>-3.1612075999533744E-2</v>
      </c>
      <c r="H39" s="16">
        <f>(H15-G15)/G$11</f>
        <v>0.30327634513122537</v>
      </c>
      <c r="I39" s="16">
        <f>(I15-H15)/H$11</f>
        <v>4.7985295459582071E-2</v>
      </c>
      <c r="J39" s="16">
        <f>(J15-I15)/I$11</f>
        <v>-3.5362601558527801E-2</v>
      </c>
      <c r="K39" s="16">
        <f>(K15-J15)/J$11</f>
        <v>-7.324770300327227E-3</v>
      </c>
      <c r="L39" s="16">
        <f>(L15-K15)/K$11</f>
        <v>-1.0638679369329523E-2</v>
      </c>
      <c r="M39" s="16">
        <f>(M15-L15)/L$11</f>
        <v>-3.4325464705211542E-2</v>
      </c>
      <c r="N39" s="16">
        <f>(N15-M15)/M$11</f>
        <v>-1.987460250794984E-2</v>
      </c>
      <c r="O39" s="16">
        <f>(O15-N15)/N$11</f>
        <v>-1.7268342469586976E-2</v>
      </c>
      <c r="P39" s="16">
        <f>(P15-O15)/O$11</f>
        <v>1.9823227730695087E-2</v>
      </c>
      <c r="Q39" s="16">
        <f>(Q15-P15)/P$11</f>
        <v>-1.3039568345323741E-2</v>
      </c>
      <c r="R39" s="16">
        <f>(R15-Q15)/Q$11</f>
        <v>-3.4824740707093647E-3</v>
      </c>
      <c r="S39" s="16">
        <f>(S15-R15)/R$11</f>
        <v>6.2323226329634683E-2</v>
      </c>
    </row>
    <row r="40" spans="4:19" x14ac:dyDescent="0.2">
      <c r="E40" s="11" t="s">
        <v>24</v>
      </c>
      <c r="F40" s="2"/>
      <c r="G40" s="16">
        <f>(G16-F16)/F$11</f>
        <v>-2.3289427672222869E-2</v>
      </c>
      <c r="H40" s="16">
        <f>(H16-G16)/G$11</f>
        <v>0.15629824461089828</v>
      </c>
      <c r="I40" s="16">
        <f>(I16-H16)/H$11</f>
        <v>2.1926451226030166E-2</v>
      </c>
      <c r="J40" s="16">
        <f>(J16-I16)/I$11</f>
        <v>-1.7536031876147884E-2</v>
      </c>
      <c r="K40" s="16">
        <f>(K16-J16)/J$11</f>
        <v>-8.5358610972016812E-3</v>
      </c>
      <c r="L40" s="16">
        <f>(L16-K16)/K$11</f>
        <v>-9.9812328914496099E-3</v>
      </c>
      <c r="M40" s="16">
        <f>(M16-L16)/L$11</f>
        <v>-7.5265138556277799E-3</v>
      </c>
      <c r="N40" s="16">
        <f>(N16-M16)/M$11</f>
        <v>-6.9898602027959437E-3</v>
      </c>
      <c r="O40" s="16">
        <f>(O16-N16)/N$11</f>
        <v>-1.3712611322369828E-2</v>
      </c>
      <c r="P40" s="16">
        <f>(P16-O16)/O$11</f>
        <v>1.2003055323173171E-2</v>
      </c>
      <c r="Q40" s="16">
        <f>(Q16-P16)/P$11</f>
        <v>-9.7710293303818491E-3</v>
      </c>
      <c r="R40" s="16">
        <f>(R16-Q16)/Q$11</f>
        <v>-8.744038155802861E-3</v>
      </c>
      <c r="S40" s="16">
        <f>(S16-R16)/R$11</f>
        <v>3.3090053205166239E-2</v>
      </c>
    </row>
    <row r="41" spans="4:19" x14ac:dyDescent="0.2">
      <c r="E41" s="11" t="s">
        <v>29</v>
      </c>
      <c r="F41" s="2"/>
      <c r="G41" s="17">
        <f>SUM(G36:G40)</f>
        <v>-0.18307495046042663</v>
      </c>
      <c r="H41" s="17">
        <f t="shared" ref="H41:S41" si="27">SUM(H36:H40)</f>
        <v>1.1872033849848478</v>
      </c>
      <c r="I41" s="17">
        <f t="shared" si="27"/>
        <v>0.25470923335636353</v>
      </c>
      <c r="J41" s="17">
        <f t="shared" si="27"/>
        <v>-0.10870264493167173</v>
      </c>
      <c r="K41" s="17">
        <f t="shared" si="27"/>
        <v>-2.5397971422915236E-2</v>
      </c>
      <c r="L41" s="17">
        <f t="shared" si="27"/>
        <v>-5.7508636456004875E-2</v>
      </c>
      <c r="M41" s="17">
        <f t="shared" si="27"/>
        <v>-0.15444558482533163</v>
      </c>
      <c r="N41" s="17">
        <f t="shared" si="27"/>
        <v>-8.8408231835363296E-2</v>
      </c>
      <c r="O41" s="17">
        <f t="shared" si="27"/>
        <v>-9.496765272359127E-2</v>
      </c>
      <c r="P41" s="17">
        <f t="shared" si="27"/>
        <v>4.9939984723384137E-2</v>
      </c>
      <c r="Q41" s="17">
        <f t="shared" si="27"/>
        <v>-8.5742944106253466E-2</v>
      </c>
      <c r="R41" s="17">
        <f t="shared" si="27"/>
        <v>-4.3057763645998941E-2</v>
      </c>
      <c r="S41" s="17">
        <f t="shared" si="27"/>
        <v>0.31294131608615677</v>
      </c>
    </row>
    <row r="42" spans="4:19" x14ac:dyDescent="0.2">
      <c r="E42" s="3" t="s">
        <v>30</v>
      </c>
      <c r="F42" s="18"/>
      <c r="G42" s="19">
        <f>G41-G35</f>
        <v>1.4920153864086683E-3</v>
      </c>
      <c r="H42" s="19">
        <f>H41-H35</f>
        <v>-5.9180056035219586E-3</v>
      </c>
      <c r="I42" s="19">
        <f>I41-I35</f>
        <v>-1.6034206306787535E-3</v>
      </c>
      <c r="J42" s="19">
        <f>J41-J35</f>
        <v>2.4903240534175641E-4</v>
      </c>
      <c r="K42" s="19">
        <f>K41-K35</f>
        <v>4.0757863356351634E-4</v>
      </c>
      <c r="L42" s="19">
        <f>L41-L35</f>
        <v>-8.9651792438169564E-4</v>
      </c>
      <c r="M42" s="19">
        <f>M41-M35</f>
        <v>8.1093751979829931E-4</v>
      </c>
      <c r="N42" s="19">
        <f>N41-N35</f>
        <v>4.0499190016199393E-4</v>
      </c>
      <c r="O42" s="19">
        <f>O41-O35</f>
        <v>-1.3169374619320662E-4</v>
      </c>
      <c r="P42" s="19">
        <f>P41-P35</f>
        <v>-1.673153166260502E-3</v>
      </c>
      <c r="Q42" s="19">
        <f>Q41-Q35</f>
        <v>5.1881571665743365E-4</v>
      </c>
      <c r="R42" s="19">
        <f>R41-R35</f>
        <v>3.7852979029445732E-5</v>
      </c>
      <c r="S42" s="19">
        <f>S41-S35</f>
        <v>1.9383294764532821E-3</v>
      </c>
    </row>
    <row r="45" spans="4:19" x14ac:dyDescent="0.2">
      <c r="D45" s="3" t="s">
        <v>26</v>
      </c>
      <c r="E45" s="3" t="s">
        <v>19</v>
      </c>
      <c r="F45" s="18"/>
      <c r="G45" s="15">
        <f>(G18-F18)/F$18</f>
        <v>-0.34762246607185587</v>
      </c>
      <c r="H45" s="15">
        <f>(H18-G18)/G$18</f>
        <v>0.40224795640326977</v>
      </c>
      <c r="I45" s="15">
        <f>(I18-H18)/H$18</f>
        <v>0.25341454756077053</v>
      </c>
      <c r="J45" s="15">
        <f>(J18-I18)/I$18</f>
        <v>9.3807763401109051E-2</v>
      </c>
      <c r="K45" s="15">
        <f>(K18-J18)/J$18</f>
        <v>5.7374926748163593E-2</v>
      </c>
      <c r="L45" s="15">
        <f>(L18-K18)/K$18</f>
        <v>-4.3641331666387409E-2</v>
      </c>
      <c r="M45" s="15">
        <f>(M18-L18)/L$18</f>
        <v>-0.10245144944138219</v>
      </c>
      <c r="N45" s="15">
        <f>(N18-M18)/M$18</f>
        <v>-7.2103184732503489E-2</v>
      </c>
      <c r="O45" s="15">
        <f>(O18-N18)/N$18</f>
        <v>-6.9242843503729959E-2</v>
      </c>
      <c r="P45" s="15">
        <f>(P18-O18)/O$18</f>
        <v>1.3891303591919051E-2</v>
      </c>
      <c r="Q45" s="15">
        <f>(Q18-P18)/P$18</f>
        <v>-5.4443815696966581E-2</v>
      </c>
      <c r="R45" s="15">
        <f>(R18-Q18)/Q$18</f>
        <v>-3.1210329694243952E-2</v>
      </c>
      <c r="S45" s="15">
        <f>(S18-R18)/R$18</f>
        <v>0.21716179030718258</v>
      </c>
    </row>
    <row r="46" spans="4:19" x14ac:dyDescent="0.2">
      <c r="E46" s="11" t="s">
        <v>20</v>
      </c>
      <c r="F46" s="2"/>
      <c r="G46" s="16">
        <f>(G19-F19)/F$18</f>
        <v>-9.8143780125115376E-2</v>
      </c>
      <c r="H46" s="16">
        <f>(H19-G19)/G$18</f>
        <v>0.11947180884510585</v>
      </c>
      <c r="I46" s="16">
        <f>(I19-H19)/H$18</f>
        <v>8.8488630630967277E-2</v>
      </c>
      <c r="J46" s="16">
        <f>(J19-I19)/I$18</f>
        <v>3.006678194502415E-2</v>
      </c>
      <c r="K46" s="16">
        <f>(K19-J19)/J$18</f>
        <v>1.959742153535849E-2</v>
      </c>
      <c r="L46" s="16">
        <f>(L19-K19)/K$18</f>
        <v>-6.5474886256718266E-3</v>
      </c>
      <c r="M46" s="16">
        <f>(M19-L19)/L$18</f>
        <v>-2.7061629897171199E-2</v>
      </c>
      <c r="N46" s="16">
        <f>(N19-M19)/M$18</f>
        <v>-2.7793210108259882E-2</v>
      </c>
      <c r="O46" s="16">
        <f>(O19-N19)/N$18</f>
        <v>-2.3674288395876823E-2</v>
      </c>
      <c r="P46" s="16">
        <f>(P19-O19)/O$18</f>
        <v>5.1288292360652321E-3</v>
      </c>
      <c r="Q46" s="16">
        <f>(Q19-P19)/P$18</f>
        <v>-1.927396813965053E-2</v>
      </c>
      <c r="R46" s="16">
        <f>(R19-Q19)/Q$18</f>
        <v>-8.5415835479307964E-3</v>
      </c>
      <c r="S46" s="16">
        <f>(S19-R19)/R$18</f>
        <v>8.6333089983339883E-2</v>
      </c>
    </row>
    <row r="47" spans="4:19" x14ac:dyDescent="0.2">
      <c r="E47" s="11" t="s">
        <v>21</v>
      </c>
      <c r="F47" s="2"/>
      <c r="G47" s="16">
        <f>(G20-F20)/F$18</f>
        <v>-5.0849485522852358E-2</v>
      </c>
      <c r="H47" s="16">
        <f>(H20-G20)/G$18</f>
        <v>5.0513519178369312E-2</v>
      </c>
      <c r="I47" s="16">
        <f>(I20-H20)/H$18</f>
        <v>3.9760094168644081E-2</v>
      </c>
      <c r="J47" s="16">
        <f>(J20-I20)/I$18</f>
        <v>1.9110369089499733E-2</v>
      </c>
      <c r="K47" s="16">
        <f>(K20-J20)/J$18</f>
        <v>7.1957152786295431E-3</v>
      </c>
      <c r="L47" s="16">
        <f>(L20-K20)/K$18</f>
        <v>-1.0014564295564979E-2</v>
      </c>
      <c r="M47" s="16">
        <f>(M20-L20)/L$18</f>
        <v>-1.773561003220981E-2</v>
      </c>
      <c r="N47" s="16">
        <f>(N20-M20)/M$18</f>
        <v>-1.0886049340080181E-2</v>
      </c>
      <c r="O47" s="16">
        <f>(O20-N20)/N$18</f>
        <v>-1.1230318623881418E-2</v>
      </c>
      <c r="P47" s="16">
        <f>(P20-O20)/O$18</f>
        <v>5.4070030251399566E-3</v>
      </c>
      <c r="Q47" s="16">
        <f>(Q20-P20)/P$18</f>
        <v>-9.9627895810827025E-3</v>
      </c>
      <c r="R47" s="16">
        <f>(R20-Q20)/Q$18</f>
        <v>-1.0699648181059809E-2</v>
      </c>
      <c r="S47" s="16">
        <f>(S20-R20)/R$18</f>
        <v>2.3268003219707605E-2</v>
      </c>
    </row>
    <row r="48" spans="4:19" x14ac:dyDescent="0.2">
      <c r="E48" s="11" t="s">
        <v>22</v>
      </c>
      <c r="F48" s="2"/>
      <c r="G48" s="16">
        <f>(G21-F21)/F$18</f>
        <v>-7.3582196697774591E-2</v>
      </c>
      <c r="H48" s="16">
        <f>(H21-G21)/G$18</f>
        <v>8.8503458394466564E-2</v>
      </c>
      <c r="I48" s="16">
        <f>(I21-H21)/H$18</f>
        <v>5.678145027185591E-2</v>
      </c>
      <c r="J48" s="16">
        <f>(J21-I21)/I$18</f>
        <v>1.6889273150080496E-2</v>
      </c>
      <c r="K48" s="16">
        <f>(K21-J21)/J$18</f>
        <v>1.6517437344126907E-2</v>
      </c>
      <c r="L48" s="16">
        <f>(L21-K21)/K$18</f>
        <v>-8.8545761532215442E-3</v>
      </c>
      <c r="M48" s="16">
        <f>(M21-L21)/L$18</f>
        <v>-2.8463228258379266E-2</v>
      </c>
      <c r="N48" s="16">
        <f>(N21-M21)/M$18</f>
        <v>-1.6636886439736331E-2</v>
      </c>
      <c r="O48" s="16">
        <f>(O21-N21)/N$18</f>
        <v>-1.4838908037607004E-2</v>
      </c>
      <c r="P48" s="16">
        <f>(P21-O21)/O$18</f>
        <v>-9.5622239994436523E-4</v>
      </c>
      <c r="Q48" s="16">
        <f>(Q21-P21)/P$18</f>
        <v>-1.436973781230173E-2</v>
      </c>
      <c r="R48" s="16">
        <f>(R21-Q21)/Q$18</f>
        <v>-5.7487940227050165E-3</v>
      </c>
      <c r="S48" s="16">
        <f>(S21-R21)/R$18</f>
        <v>4.00965912281687E-2</v>
      </c>
    </row>
    <row r="49" spans="5:19" x14ac:dyDescent="0.2">
      <c r="E49" s="11" t="s">
        <v>23</v>
      </c>
      <c r="F49" s="2"/>
      <c r="G49" s="16">
        <f>(G22-F22)/F$18</f>
        <v>-7.2129354254264519E-2</v>
      </c>
      <c r="H49" s="16">
        <f>(H22-G22)/G$18</f>
        <v>0.10964682456508069</v>
      </c>
      <c r="I49" s="16">
        <f>(I22-H22)/H$18</f>
        <v>5.0335382373274042E-2</v>
      </c>
      <c r="J49" s="16">
        <f>(J22-I22)/I$18</f>
        <v>2.1122771450718503E-2</v>
      </c>
      <c r="K49" s="16">
        <f>(K22-J22)/J$18</f>
        <v>1.1147907382422285E-2</v>
      </c>
      <c r="L49" s="16">
        <f>(L22-K22)/K$18</f>
        <v>-1.2386095608800444E-2</v>
      </c>
      <c r="M49" s="16">
        <f>(M22-L22)/L$18</f>
        <v>-2.2856834813546986E-2</v>
      </c>
      <c r="N49" s="16">
        <f>(N22-M22)/M$18</f>
        <v>-1.506028619048334E-2</v>
      </c>
      <c r="O49" s="16">
        <f>(O22-N22)/N$18</f>
        <v>-1.1812871174976132E-2</v>
      </c>
      <c r="P49" s="16">
        <f>(P22-O22)/O$18</f>
        <v>2.7469661671129038E-3</v>
      </c>
      <c r="Q49" s="16">
        <f>(Q22-P22)/P$18</f>
        <v>-5.7101702762487778E-3</v>
      </c>
      <c r="R49" s="16">
        <f>(R22-Q22)/Q$18</f>
        <v>-1.2694497841935367E-3</v>
      </c>
      <c r="S49" s="16">
        <f>(S22-R22)/R$18</f>
        <v>4.6573444899945714E-2</v>
      </c>
    </row>
    <row r="50" spans="5:19" x14ac:dyDescent="0.2">
      <c r="E50" s="11" t="s">
        <v>24</v>
      </c>
      <c r="F50" s="2"/>
      <c r="G50" s="16">
        <f>(G23-F23)/F$18</f>
        <v>-5.1259699859843431E-2</v>
      </c>
      <c r="H50" s="16">
        <f>(H23-G23)/G$18</f>
        <v>3.2487948019283168E-2</v>
      </c>
      <c r="I50" s="16">
        <f>(I23-H23)/H$18</f>
        <v>1.6311354421628892E-2</v>
      </c>
      <c r="J50" s="16">
        <f>(J23-I23)/I$18</f>
        <v>6.4993142925287703E-3</v>
      </c>
      <c r="K50" s="16">
        <f>(K23-J23)/J$18</f>
        <v>2.2622892732055006E-3</v>
      </c>
      <c r="L50" s="16">
        <f>(L23-K23)/K$18</f>
        <v>-6.4314898114374835E-3</v>
      </c>
      <c r="M50" s="16">
        <f>(M23-L23)/L$18</f>
        <v>-5.5390089082357381E-3</v>
      </c>
      <c r="N50" s="16">
        <f>(N23-M23)/M$18</f>
        <v>-1.6817069325365246E-3</v>
      </c>
      <c r="O50" s="16">
        <f>(O23-N23)/N$18</f>
        <v>-7.686457271388579E-3</v>
      </c>
      <c r="P50" s="16">
        <f>(P23-O23)/O$18</f>
        <v>5.5634757814944889E-4</v>
      </c>
      <c r="Q50" s="16">
        <f>(Q23-P23)/P$18</f>
        <v>-5.5215460328892092E-3</v>
      </c>
      <c r="R50" s="16">
        <f>(R23-Q23)/Q$18</f>
        <v>-4.7332341953501868E-3</v>
      </c>
      <c r="S50" s="16">
        <f>(S23-R23)/R$18</f>
        <v>2.1040414818142679E-2</v>
      </c>
    </row>
    <row r="51" spans="5:19" x14ac:dyDescent="0.2">
      <c r="E51" s="11" t="s">
        <v>29</v>
      </c>
      <c r="F51" s="2"/>
      <c r="G51" s="17">
        <f>SUM(G46:G50)</f>
        <v>-0.34596451645985027</v>
      </c>
      <c r="H51" s="17">
        <f t="shared" ref="H51:S51" si="28">SUM(H46:H50)</f>
        <v>0.40062355900230556</v>
      </c>
      <c r="I51" s="17">
        <f t="shared" si="28"/>
        <v>0.2516769118663702</v>
      </c>
      <c r="J51" s="17">
        <f t="shared" si="28"/>
        <v>9.368850992785166E-2</v>
      </c>
      <c r="K51" s="17">
        <f t="shared" si="28"/>
        <v>5.672077081374273E-2</v>
      </c>
      <c r="L51" s="17">
        <f t="shared" si="28"/>
        <v>-4.4234214494696278E-2</v>
      </c>
      <c r="M51" s="17">
        <f t="shared" si="28"/>
        <v>-0.101656311909543</v>
      </c>
      <c r="N51" s="17">
        <f t="shared" si="28"/>
        <v>-7.205813901109627E-2</v>
      </c>
      <c r="O51" s="17">
        <f t="shared" si="28"/>
        <v>-6.9242843503729959E-2</v>
      </c>
      <c r="P51" s="17">
        <f t="shared" si="28"/>
        <v>1.2882923606523175E-2</v>
      </c>
      <c r="Q51" s="17">
        <f t="shared" si="28"/>
        <v>-5.483821184217294E-2</v>
      </c>
      <c r="R51" s="17">
        <f t="shared" si="28"/>
        <v>-3.0992709731239344E-2</v>
      </c>
      <c r="S51" s="17">
        <f t="shared" si="28"/>
        <v>0.21731154414930459</v>
      </c>
    </row>
    <row r="52" spans="5:19" x14ac:dyDescent="0.2">
      <c r="E52" s="3" t="s">
        <v>30</v>
      </c>
      <c r="F52" s="18"/>
      <c r="G52" s="19">
        <f>G51-G45</f>
        <v>1.6579496120056048E-3</v>
      </c>
      <c r="H52" s="19">
        <f t="shared" ref="H52:S52" si="29">H51-H45</f>
        <v>-1.6243974009642059E-3</v>
      </c>
      <c r="I52" s="19">
        <f t="shared" si="29"/>
        <v>-1.7376356944003302E-3</v>
      </c>
      <c r="J52" s="19">
        <f t="shared" si="29"/>
        <v>-1.1925347325739133E-4</v>
      </c>
      <c r="K52" s="19">
        <f t="shared" si="29"/>
        <v>-6.5415593442086362E-4</v>
      </c>
      <c r="L52" s="19">
        <f t="shared" si="29"/>
        <v>-5.9288282830886885E-4</v>
      </c>
      <c r="M52" s="19">
        <f t="shared" si="29"/>
        <v>7.95137531839199E-4</v>
      </c>
      <c r="N52" s="19">
        <f t="shared" si="29"/>
        <v>4.5045721407219186E-5</v>
      </c>
      <c r="O52" s="19">
        <f t="shared" si="29"/>
        <v>0</v>
      </c>
      <c r="P52" s="19">
        <f t="shared" si="29"/>
        <v>-1.0083799853958762E-3</v>
      </c>
      <c r="Q52" s="19">
        <f t="shared" si="29"/>
        <v>-3.9439614520635907E-4</v>
      </c>
      <c r="R52" s="19">
        <f t="shared" si="29"/>
        <v>2.1761996300460884E-4</v>
      </c>
      <c r="S52" s="19">
        <f t="shared" si="29"/>
        <v>1.4975384212201348E-4</v>
      </c>
    </row>
    <row r="54" spans="5:19" x14ac:dyDescent="0.2">
      <c r="E54" s="9" t="s">
        <v>31</v>
      </c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 t="s">
        <v>7</v>
      </c>
      <c r="L54" s="3" t="s">
        <v>8</v>
      </c>
      <c r="M54" s="3" t="s">
        <v>9</v>
      </c>
      <c r="N54" s="3" t="s">
        <v>10</v>
      </c>
      <c r="O54" s="3" t="s">
        <v>11</v>
      </c>
      <c r="P54" s="3" t="s">
        <v>12</v>
      </c>
      <c r="Q54" s="3" t="s">
        <v>13</v>
      </c>
      <c r="R54" s="3" t="s">
        <v>14</v>
      </c>
      <c r="S54" s="3" t="s">
        <v>15</v>
      </c>
    </row>
    <row r="55" spans="5:19" x14ac:dyDescent="0.2">
      <c r="E55" t="s">
        <v>34</v>
      </c>
      <c r="F55" s="12">
        <v>42895</v>
      </c>
      <c r="G55" s="12">
        <v>34978</v>
      </c>
      <c r="H55" s="12">
        <v>76711</v>
      </c>
      <c r="I55" s="12">
        <v>96373</v>
      </c>
      <c r="J55" s="12">
        <v>85873</v>
      </c>
      <c r="K55" s="12">
        <v>83657</v>
      </c>
      <c r="L55" s="12">
        <v>78921</v>
      </c>
      <c r="M55" s="12">
        <v>66668</v>
      </c>
      <c r="N55" s="12">
        <v>60747</v>
      </c>
      <c r="O55" s="12">
        <v>54986</v>
      </c>
      <c r="P55" s="12">
        <v>57824</v>
      </c>
      <c r="Q55" s="12">
        <v>52836</v>
      </c>
      <c r="R55" s="12">
        <v>50559</v>
      </c>
      <c r="S55" s="12">
        <v>66283</v>
      </c>
    </row>
    <row r="56" spans="5:19" x14ac:dyDescent="0.2">
      <c r="E56" t="s">
        <v>35</v>
      </c>
      <c r="F56" s="12">
        <v>58506</v>
      </c>
      <c r="G56" s="12">
        <v>38168</v>
      </c>
      <c r="H56" s="12">
        <v>53521</v>
      </c>
      <c r="I56" s="12">
        <v>67084</v>
      </c>
      <c r="J56" s="12">
        <v>73377</v>
      </c>
      <c r="K56" s="12">
        <v>77587</v>
      </c>
      <c r="L56" s="12">
        <v>74201</v>
      </c>
      <c r="M56" s="12">
        <v>66599</v>
      </c>
      <c r="N56" s="12">
        <v>61797</v>
      </c>
      <c r="O56" s="12">
        <v>57518</v>
      </c>
      <c r="P56" s="12">
        <v>58317</v>
      </c>
      <c r="Q56" s="12">
        <v>55142</v>
      </c>
      <c r="R56" s="12">
        <v>53421</v>
      </c>
      <c r="S56" s="12">
        <v>65022</v>
      </c>
    </row>
    <row r="57" spans="5:19" x14ac:dyDescent="0.2">
      <c r="E57" t="s">
        <v>32</v>
      </c>
      <c r="G57" s="20">
        <f>(G55-F55)/F$4</f>
        <v>-7.807615309513713E-2</v>
      </c>
      <c r="H57" s="20">
        <f t="shared" ref="H57:S57" si="30">(H55-G55)/G$4</f>
        <v>0.57055164399480485</v>
      </c>
      <c r="I57" s="20">
        <f t="shared" si="30"/>
        <v>0.15097671847165059</v>
      </c>
      <c r="J57" s="20">
        <f t="shared" si="30"/>
        <v>-6.4237077641214516E-2</v>
      </c>
      <c r="K57" s="20">
        <f t="shared" si="30"/>
        <v>-1.3915227629513343E-2</v>
      </c>
      <c r="L57" s="20">
        <f t="shared" si="30"/>
        <v>-2.9371635533725286E-2</v>
      </c>
      <c r="M57" s="20">
        <f t="shared" si="30"/>
        <v>-8.0021159598228864E-2</v>
      </c>
      <c r="N57" s="20">
        <f t="shared" si="30"/>
        <v>-4.4429937118244715E-2</v>
      </c>
      <c r="O57" s="20">
        <f t="shared" si="30"/>
        <v>-4.7012069232840716E-2</v>
      </c>
      <c r="P57" s="20">
        <f t="shared" si="30"/>
        <v>2.522554553130972E-2</v>
      </c>
      <c r="Q57" s="20">
        <f t="shared" si="30"/>
        <v>-4.2947426426271286E-2</v>
      </c>
      <c r="R57" s="20">
        <f t="shared" si="30"/>
        <v>-2.1087628961455111E-2</v>
      </c>
      <c r="S57" s="20">
        <f t="shared" si="30"/>
        <v>0.15122138872860166</v>
      </c>
    </row>
    <row r="58" spans="5:19" x14ac:dyDescent="0.2">
      <c r="E58" t="s">
        <v>33</v>
      </c>
      <c r="G58" s="20">
        <f>(G56-F56)/F$4</f>
        <v>-0.20057001410242503</v>
      </c>
      <c r="H58" s="20">
        <f t="shared" ref="H58:S58" si="31">(H56-G56)/G$4</f>
        <v>0.20989814751520952</v>
      </c>
      <c r="I58" s="20">
        <f t="shared" si="31"/>
        <v>0.10414491062104551</v>
      </c>
      <c r="J58" s="20">
        <f t="shared" si="31"/>
        <v>3.8499421866301231E-2</v>
      </c>
      <c r="K58" s="20">
        <f t="shared" si="31"/>
        <v>2.6436420722135007E-2</v>
      </c>
      <c r="L58" s="20">
        <f t="shared" si="31"/>
        <v>-2.0999230979137209E-2</v>
      </c>
      <c r="M58" s="20">
        <f t="shared" si="31"/>
        <v>-4.9646686955499536E-2</v>
      </c>
      <c r="N58" s="20">
        <f t="shared" si="31"/>
        <v>-3.6033196764366004E-2</v>
      </c>
      <c r="O58" s="20">
        <f t="shared" si="31"/>
        <v>-3.4918355189606912E-2</v>
      </c>
      <c r="P58" s="20">
        <f t="shared" si="31"/>
        <v>7.1019065819296918E-3</v>
      </c>
      <c r="Q58" s="20">
        <f t="shared" si="31"/>
        <v>-2.7337225120972603E-2</v>
      </c>
      <c r="R58" s="20">
        <f t="shared" si="31"/>
        <v>-1.5938431902795015E-2</v>
      </c>
      <c r="S58" s="20">
        <f t="shared" si="31"/>
        <v>0.11156953260242354</v>
      </c>
    </row>
    <row r="59" spans="5:19" x14ac:dyDescent="0.2">
      <c r="E59" s="3"/>
      <c r="F59" s="4"/>
      <c r="G59" s="20">
        <f>(G4-F4)/F$4</f>
        <v>-0.27865602903324427</v>
      </c>
      <c r="H59" s="20">
        <f t="shared" ref="H59:S59" si="32">(H4-G4)/G$4</f>
        <v>0.78046346298448288</v>
      </c>
      <c r="I59" s="20">
        <f t="shared" si="32"/>
        <v>0.25512162909269609</v>
      </c>
      <c r="J59" s="20">
        <f t="shared" si="32"/>
        <v>-2.5737655774913281E-2</v>
      </c>
      <c r="K59" s="20">
        <f t="shared" si="32"/>
        <v>1.2521193092621664E-2</v>
      </c>
      <c r="L59" s="20">
        <f t="shared" si="32"/>
        <v>-5.0370866512862496E-2</v>
      </c>
      <c r="M59" s="20">
        <f t="shared" si="32"/>
        <v>-0.1296743772939225</v>
      </c>
      <c r="N59" s="20">
        <f t="shared" si="32"/>
        <v>-8.0463133882610713E-2</v>
      </c>
      <c r="O59" s="20">
        <f t="shared" si="32"/>
        <v>-8.1914103620769854E-2</v>
      </c>
      <c r="P59" s="20">
        <f t="shared" si="32"/>
        <v>3.232745211323941E-2</v>
      </c>
      <c r="Q59" s="20">
        <f t="shared" si="32"/>
        <v>-7.0293261696888293E-2</v>
      </c>
      <c r="R59" s="20">
        <f t="shared" si="32"/>
        <v>-3.7026060864250122E-2</v>
      </c>
      <c r="S59" s="20">
        <f t="shared" si="32"/>
        <v>0.26280053856510865</v>
      </c>
    </row>
    <row r="60" spans="5:19" x14ac:dyDescent="0.2">
      <c r="G60" s="21">
        <f>G57+G58-G59</f>
        <v>9.8618356820789899E-6</v>
      </c>
      <c r="H60" s="21">
        <f t="shared" ref="H60:S60" si="33">H57+H58-H59</f>
        <v>-1.3671474468512912E-5</v>
      </c>
      <c r="I60" s="21">
        <f t="shared" si="33"/>
        <v>0</v>
      </c>
      <c r="J60" s="21">
        <f t="shared" si="33"/>
        <v>0</v>
      </c>
      <c r="K60" s="21">
        <f t="shared" si="33"/>
        <v>0</v>
      </c>
      <c r="L60" s="21">
        <f t="shared" si="33"/>
        <v>0</v>
      </c>
      <c r="M60" s="21">
        <f t="shared" si="33"/>
        <v>6.5307401941050447E-6</v>
      </c>
      <c r="N60" s="21">
        <f t="shared" si="33"/>
        <v>0</v>
      </c>
      <c r="O60" s="21">
        <f t="shared" si="33"/>
        <v>-1.6320801677779939E-5</v>
      </c>
      <c r="P60" s="21">
        <f t="shared" si="33"/>
        <v>0</v>
      </c>
      <c r="Q60" s="21">
        <f t="shared" si="33"/>
        <v>8.6101496444002112E-6</v>
      </c>
      <c r="R60" s="21">
        <f t="shared" si="33"/>
        <v>0</v>
      </c>
      <c r="S60" s="21">
        <f t="shared" si="33"/>
        <v>-9.617234083436621E-6</v>
      </c>
    </row>
    <row r="61" spans="5:19" x14ac:dyDescent="0.2"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5" spans="5:19" x14ac:dyDescent="0.2">
      <c r="F65" s="3" t="s">
        <v>2</v>
      </c>
    </row>
    <row r="66" spans="5:19" x14ac:dyDescent="0.2">
      <c r="F66" s="10">
        <v>101401</v>
      </c>
      <c r="G66" s="10">
        <v>73145</v>
      </c>
      <c r="H66" s="10">
        <v>130232</v>
      </c>
      <c r="I66" s="10">
        <v>163457</v>
      </c>
      <c r="J66" s="10">
        <v>159250</v>
      </c>
      <c r="K66" s="10">
        <v>161244</v>
      </c>
      <c r="L66" s="10">
        <v>153122</v>
      </c>
      <c r="M66" s="10">
        <v>133266</v>
      </c>
      <c r="N66" s="10">
        <v>122543</v>
      </c>
      <c r="O66" s="10">
        <v>112505</v>
      </c>
      <c r="P66" s="10">
        <v>116142</v>
      </c>
      <c r="Q66" s="10">
        <v>107978</v>
      </c>
      <c r="R66" s="10">
        <v>103980</v>
      </c>
      <c r="S66" s="10">
        <v>131306</v>
      </c>
    </row>
    <row r="67" spans="5:19" x14ac:dyDescent="0.2">
      <c r="F67" s="12">
        <v>34931</v>
      </c>
      <c r="G67" s="12">
        <v>26041</v>
      </c>
      <c r="H67" s="12">
        <v>40304</v>
      </c>
      <c r="I67" s="12">
        <v>51214</v>
      </c>
      <c r="J67" s="12">
        <v>51749</v>
      </c>
      <c r="K67" s="12">
        <v>53237</v>
      </c>
      <c r="L67" s="12">
        <v>52229</v>
      </c>
      <c r="M67" s="12">
        <v>46332</v>
      </c>
      <c r="N67" s="12">
        <v>41897</v>
      </c>
      <c r="O67" s="12">
        <v>38440</v>
      </c>
      <c r="P67" s="12">
        <v>39066</v>
      </c>
      <c r="Q67" s="12">
        <v>36387</v>
      </c>
      <c r="R67" s="12">
        <v>35382</v>
      </c>
      <c r="S67" s="12">
        <v>46067</v>
      </c>
    </row>
    <row r="68" spans="5:19" x14ac:dyDescent="0.2">
      <c r="F68" s="12">
        <v>14242</v>
      </c>
      <c r="G68" s="12">
        <v>10459</v>
      </c>
      <c r="H68" s="12">
        <v>18290</v>
      </c>
      <c r="I68" s="12">
        <v>23741</v>
      </c>
      <c r="J68" s="12">
        <v>23397</v>
      </c>
      <c r="K68" s="12">
        <v>23398</v>
      </c>
      <c r="L68" s="12">
        <v>21689</v>
      </c>
      <c r="M68" s="12">
        <v>18640</v>
      </c>
      <c r="N68" s="12">
        <v>17152</v>
      </c>
      <c r="O68" s="12">
        <v>15571</v>
      </c>
      <c r="P68" s="12">
        <v>16141</v>
      </c>
      <c r="Q68" s="12">
        <v>14828</v>
      </c>
      <c r="R68" s="12">
        <v>13671</v>
      </c>
      <c r="S68" s="12">
        <v>16743</v>
      </c>
    </row>
    <row r="69" spans="5:19" x14ac:dyDescent="0.2">
      <c r="F69" s="12">
        <v>19878</v>
      </c>
      <c r="G69" s="12">
        <v>14034</v>
      </c>
      <c r="H69" s="12">
        <v>27255</v>
      </c>
      <c r="I69" s="12">
        <v>34974</v>
      </c>
      <c r="J69" s="12">
        <v>33838</v>
      </c>
      <c r="K69" s="12">
        <v>34707</v>
      </c>
      <c r="L69" s="12">
        <v>32366</v>
      </c>
      <c r="M69" s="12">
        <v>26992</v>
      </c>
      <c r="N69" s="12">
        <v>25126</v>
      </c>
      <c r="O69" s="12">
        <v>23203</v>
      </c>
      <c r="P69" s="12">
        <v>23554</v>
      </c>
      <c r="Q69" s="12">
        <v>21365</v>
      </c>
      <c r="R69" s="12">
        <v>20518</v>
      </c>
      <c r="S69" s="12">
        <v>25757</v>
      </c>
    </row>
    <row r="70" spans="5:19" x14ac:dyDescent="0.2">
      <c r="F70" s="12">
        <v>18704</v>
      </c>
      <c r="G70" s="12">
        <v>13128</v>
      </c>
      <c r="H70" s="12">
        <v>27921</v>
      </c>
      <c r="I70" s="12">
        <v>34296</v>
      </c>
      <c r="J70" s="12">
        <v>32305</v>
      </c>
      <c r="K70" s="12">
        <v>32495</v>
      </c>
      <c r="L70" s="12">
        <v>30643</v>
      </c>
      <c r="M70" s="12">
        <v>26238</v>
      </c>
      <c r="N70" s="12">
        <v>23910</v>
      </c>
      <c r="O70" s="12">
        <v>22131</v>
      </c>
      <c r="P70" s="12">
        <v>23379</v>
      </c>
      <c r="Q70" s="12">
        <v>22292</v>
      </c>
      <c r="R70" s="12">
        <v>22038</v>
      </c>
      <c r="S70" s="12">
        <v>27677</v>
      </c>
    </row>
    <row r="71" spans="5:19" x14ac:dyDescent="0.2">
      <c r="F71" s="12">
        <v>13033</v>
      </c>
      <c r="G71" s="12">
        <v>9036</v>
      </c>
      <c r="H71" s="12">
        <v>15742</v>
      </c>
      <c r="I71" s="12">
        <v>18297</v>
      </c>
      <c r="J71" s="12">
        <v>17042</v>
      </c>
      <c r="K71" s="12">
        <v>16476</v>
      </c>
      <c r="L71" s="12">
        <v>15142</v>
      </c>
      <c r="M71" s="12">
        <v>14136</v>
      </c>
      <c r="N71" s="12">
        <v>13559</v>
      </c>
      <c r="O71" s="12">
        <v>12251</v>
      </c>
      <c r="P71" s="12">
        <v>12944</v>
      </c>
      <c r="Q71" s="12">
        <v>12055</v>
      </c>
      <c r="R71" s="12">
        <v>11333</v>
      </c>
      <c r="S71" s="12">
        <v>14129</v>
      </c>
    </row>
    <row r="77" spans="5:19" x14ac:dyDescent="0.2">
      <c r="E77" s="22" t="s">
        <v>36</v>
      </c>
      <c r="F77" s="23" t="s">
        <v>3</v>
      </c>
      <c r="G77" s="23" t="s">
        <v>4</v>
      </c>
      <c r="H77" s="23" t="s">
        <v>5</v>
      </c>
      <c r="I77" s="23" t="s">
        <v>6</v>
      </c>
      <c r="J77" s="23" t="s">
        <v>7</v>
      </c>
      <c r="K77" s="23" t="s">
        <v>8</v>
      </c>
      <c r="L77" s="23" t="s">
        <v>9</v>
      </c>
      <c r="M77" s="23" t="s">
        <v>10</v>
      </c>
      <c r="N77" s="23" t="s">
        <v>11</v>
      </c>
      <c r="O77" s="23" t="s">
        <v>12</v>
      </c>
      <c r="P77" s="23" t="s">
        <v>13</v>
      </c>
      <c r="Q77" s="23" t="s">
        <v>14</v>
      </c>
      <c r="R77" s="23" t="s">
        <v>15</v>
      </c>
    </row>
    <row r="78" spans="5:19" x14ac:dyDescent="0.2">
      <c r="E78" s="3" t="s">
        <v>19</v>
      </c>
      <c r="F78" s="20">
        <f>G66/F66-1</f>
        <v>-0.27865602903324427</v>
      </c>
      <c r="G78" s="20">
        <f>H66/G66-1</f>
        <v>0.78046346298448288</v>
      </c>
      <c r="H78" s="20">
        <f>I66/H66-1</f>
        <v>0.25512162909269609</v>
      </c>
      <c r="I78" s="20">
        <f>J66/I66-1</f>
        <v>-2.5737655774913271E-2</v>
      </c>
      <c r="J78" s="20">
        <f>K66/J66-1</f>
        <v>1.2521193092621674E-2</v>
      </c>
      <c r="K78" s="20">
        <f>L66/K66-1</f>
        <v>-5.0370866512862489E-2</v>
      </c>
      <c r="L78" s="20">
        <f>M66/L66-1</f>
        <v>-0.1296743772939225</v>
      </c>
      <c r="M78" s="20">
        <f>N66/M66-1</f>
        <v>-8.0463133882610727E-2</v>
      </c>
      <c r="N78" s="20">
        <f>O66/N66-1</f>
        <v>-8.1914103620769896E-2</v>
      </c>
      <c r="O78" s="20">
        <f>P66/O66-1</f>
        <v>3.2327452113239508E-2</v>
      </c>
      <c r="P78" s="20">
        <f>Q66/P66-1</f>
        <v>-7.0293261696888321E-2</v>
      </c>
      <c r="Q78" s="20">
        <f>R66/Q66-1</f>
        <v>-3.7026060864250088E-2</v>
      </c>
      <c r="R78" s="20">
        <f>S66/R66-1</f>
        <v>0.26280053856510865</v>
      </c>
    </row>
    <row r="79" spans="5:19" x14ac:dyDescent="0.2">
      <c r="E79" s="11" t="s">
        <v>20</v>
      </c>
      <c r="F79" s="20">
        <f>G67/F67-1</f>
        <v>-0.25450173198591508</v>
      </c>
      <c r="G79" s="20">
        <f>H67/G67-1</f>
        <v>0.54771322145846923</v>
      </c>
      <c r="H79" s="20">
        <f>I67/H67-1</f>
        <v>0.27069273521238579</v>
      </c>
      <c r="I79" s="20">
        <f>J67/I67-1</f>
        <v>1.0446362322802383E-2</v>
      </c>
      <c r="J79" s="20">
        <f>K67/J67-1</f>
        <v>2.8754178824711651E-2</v>
      </c>
      <c r="K79" s="20">
        <f>L67/K67-1</f>
        <v>-1.8934199898566817E-2</v>
      </c>
      <c r="L79" s="20">
        <f>M67/L67-1</f>
        <v>-0.11290662275747188</v>
      </c>
      <c r="M79" s="20">
        <f>N67/M67-1</f>
        <v>-9.5722179055512391E-2</v>
      </c>
      <c r="N79" s="20">
        <f>O67/N67-1</f>
        <v>-8.2511874358546011E-2</v>
      </c>
      <c r="O79" s="20">
        <f>P67/O67-1</f>
        <v>1.6285119667013515E-2</v>
      </c>
      <c r="P79" s="20">
        <f>Q67/P67-1</f>
        <v>-6.8576255567501132E-2</v>
      </c>
      <c r="Q79" s="20">
        <f>R67/Q67-1</f>
        <v>-2.7619754307857236E-2</v>
      </c>
      <c r="R79" s="20">
        <f>S67/R67-1</f>
        <v>0.30198971228308169</v>
      </c>
    </row>
    <row r="80" spans="5:19" x14ac:dyDescent="0.2">
      <c r="E80" s="11" t="s">
        <v>21</v>
      </c>
      <c r="F80" s="20">
        <f>G68/F68-1</f>
        <v>-0.2656228057857043</v>
      </c>
      <c r="G80" s="20">
        <f>H68/G68-1</f>
        <v>0.74873314848455874</v>
      </c>
      <c r="H80" s="20">
        <f>I68/H68-1</f>
        <v>0.29803171131765982</v>
      </c>
      <c r="I80" s="20">
        <f>J68/I68-1</f>
        <v>-1.4489701360515528E-2</v>
      </c>
      <c r="J80" s="20">
        <f>K68/J68-1</f>
        <v>4.2740522289141936E-5</v>
      </c>
      <c r="K80" s="20">
        <f>L68/K68-1</f>
        <v>-7.3040430806051826E-2</v>
      </c>
      <c r="L80" s="20">
        <f>M68/L68-1</f>
        <v>-0.14057817326755495</v>
      </c>
      <c r="M80" s="20">
        <f>N68/M68-1</f>
        <v>-7.9828326180257481E-2</v>
      </c>
      <c r="N80" s="20">
        <f>O68/N68-1</f>
        <v>-9.2175839552238847E-2</v>
      </c>
      <c r="O80" s="20">
        <f>P68/O68-1</f>
        <v>3.6606512105837874E-2</v>
      </c>
      <c r="P80" s="20">
        <f>Q68/P68-1</f>
        <v>-8.1345641533981827E-2</v>
      </c>
      <c r="Q80" s="20">
        <f>R68/Q68-1</f>
        <v>-7.8028055031022392E-2</v>
      </c>
      <c r="R80" s="20">
        <f>S68/R68-1</f>
        <v>0.22470923853412339</v>
      </c>
    </row>
    <row r="81" spans="5:19" x14ac:dyDescent="0.2">
      <c r="E81" s="11" t="s">
        <v>22</v>
      </c>
      <c r="F81" s="20">
        <f>G69/F69-1</f>
        <v>-0.29399335949290673</v>
      </c>
      <c r="G81" s="20">
        <f>H69/G69-1</f>
        <v>0.94206926036767857</v>
      </c>
      <c r="H81" s="20">
        <f>I69/H69-1</f>
        <v>0.28321408915795265</v>
      </c>
      <c r="I81" s="20">
        <f>J69/I69-1</f>
        <v>-3.2481271801909961E-2</v>
      </c>
      <c r="J81" s="20">
        <f>K69/J69-1</f>
        <v>2.5681186831373104E-2</v>
      </c>
      <c r="K81" s="20">
        <f>L69/K69-1</f>
        <v>-6.7450370242314261E-2</v>
      </c>
      <c r="L81" s="20">
        <f>M69/L69-1</f>
        <v>-0.16603843539516772</v>
      </c>
      <c r="M81" s="20">
        <f>N69/M69-1</f>
        <v>-6.9131594546532282E-2</v>
      </c>
      <c r="N81" s="20">
        <f>O69/N69-1</f>
        <v>-7.6534267292844071E-2</v>
      </c>
      <c r="O81" s="20">
        <f>P69/O69-1</f>
        <v>1.5127354221436962E-2</v>
      </c>
      <c r="P81" s="20">
        <f>Q69/P69-1</f>
        <v>-9.2935382525261123E-2</v>
      </c>
      <c r="Q81" s="20">
        <f>R69/Q69-1</f>
        <v>-3.9644278024806967E-2</v>
      </c>
      <c r="R81" s="20">
        <f>S69/R69-1</f>
        <v>0.25533677746369032</v>
      </c>
    </row>
    <row r="82" spans="5:19" x14ac:dyDescent="0.2">
      <c r="E82" s="11" t="s">
        <v>23</v>
      </c>
      <c r="F82" s="20">
        <f>G70/F70-1</f>
        <v>-0.29811804961505561</v>
      </c>
      <c r="G82" s="20">
        <f>H70/G70-1</f>
        <v>1.1268281535648996</v>
      </c>
      <c r="H82" s="20">
        <f>I70/H70-1</f>
        <v>0.22832276780917593</v>
      </c>
      <c r="I82" s="20">
        <f>J70/I70-1</f>
        <v>-5.8053417308140842E-2</v>
      </c>
      <c r="J82" s="20">
        <f>K70/J70-1</f>
        <v>5.8814425011608495E-3</v>
      </c>
      <c r="K82" s="20">
        <f>L70/K70-1</f>
        <v>-5.6993383597476521E-2</v>
      </c>
      <c r="L82" s="20">
        <f>M70/L70-1</f>
        <v>-0.14375224357928407</v>
      </c>
      <c r="M82" s="20">
        <f>N70/M70-1</f>
        <v>-8.8726274868511368E-2</v>
      </c>
      <c r="N82" s="20">
        <f>O70/N70-1</f>
        <v>-7.440401505646177E-2</v>
      </c>
      <c r="O82" s="20">
        <f>P70/O70-1</f>
        <v>5.6391487054358036E-2</v>
      </c>
      <c r="P82" s="20">
        <f>Q70/P70-1</f>
        <v>-4.6494717481500469E-2</v>
      </c>
      <c r="Q82" s="20">
        <f>R70/Q70-1</f>
        <v>-1.1394222142472654E-2</v>
      </c>
      <c r="R82" s="20">
        <f>S70/R70-1</f>
        <v>0.25587621381250569</v>
      </c>
    </row>
    <row r="83" spans="5:19" x14ac:dyDescent="0.2">
      <c r="E83" s="11" t="s">
        <v>24</v>
      </c>
      <c r="F83" s="20">
        <f>G71/F71-1</f>
        <v>-0.30668303537174868</v>
      </c>
      <c r="G83" s="20">
        <f>H71/G71-1</f>
        <v>0.7421425409473219</v>
      </c>
      <c r="H83" s="20">
        <f>I71/H71-1</f>
        <v>0.16230466268580868</v>
      </c>
      <c r="I83" s="20">
        <f>J71/I71-1</f>
        <v>-6.8590479313548669E-2</v>
      </c>
      <c r="J83" s="20">
        <f>K71/J71-1</f>
        <v>-3.321206431170054E-2</v>
      </c>
      <c r="K83" s="20">
        <f>L71/K71-1</f>
        <v>-8.0966253945132349E-2</v>
      </c>
      <c r="L83" s="20">
        <f>M71/L71-1</f>
        <v>-6.6437722889974959E-2</v>
      </c>
      <c r="M83" s="20">
        <f>N71/M71-1</f>
        <v>-4.0817770232031703E-2</v>
      </c>
      <c r="N83" s="20">
        <f>O71/N71-1</f>
        <v>-9.6467291098163543E-2</v>
      </c>
      <c r="O83" s="20">
        <f>P71/O71-1</f>
        <v>5.6566810872581863E-2</v>
      </c>
      <c r="P83" s="20">
        <f>Q71/P71-1</f>
        <v>-6.8680469715698411E-2</v>
      </c>
      <c r="Q83" s="20">
        <f>R71/Q71-1</f>
        <v>-5.9892160929075122E-2</v>
      </c>
      <c r="R83" s="20">
        <f>S71/R71-1</f>
        <v>0.24671313862172406</v>
      </c>
    </row>
    <row r="86" spans="5:19" x14ac:dyDescent="0.2">
      <c r="E86" s="11" t="s">
        <v>42</v>
      </c>
      <c r="F86" s="3" t="s">
        <v>2</v>
      </c>
      <c r="G86" s="3" t="s">
        <v>3</v>
      </c>
      <c r="H86" s="3" t="s">
        <v>4</v>
      </c>
      <c r="I86" s="3" t="s">
        <v>5</v>
      </c>
      <c r="J86" s="3" t="s">
        <v>6</v>
      </c>
      <c r="K86" s="3" t="s">
        <v>7</v>
      </c>
      <c r="L86" s="3" t="s">
        <v>8</v>
      </c>
      <c r="M86" s="3" t="s">
        <v>9</v>
      </c>
      <c r="N86" s="3" t="s">
        <v>10</v>
      </c>
      <c r="O86" s="3" t="s">
        <v>11</v>
      </c>
      <c r="P86" s="3" t="s">
        <v>12</v>
      </c>
      <c r="Q86" s="3" t="s">
        <v>13</v>
      </c>
      <c r="R86" s="3" t="s">
        <v>14</v>
      </c>
      <c r="S86" s="3" t="s">
        <v>15</v>
      </c>
    </row>
    <row r="87" spans="5:19" x14ac:dyDescent="0.2">
      <c r="E87" s="3" t="s">
        <v>19</v>
      </c>
      <c r="F87" s="10">
        <v>101401</v>
      </c>
      <c r="G87" s="10">
        <v>73145</v>
      </c>
      <c r="H87" s="10">
        <v>130232</v>
      </c>
      <c r="I87" s="10">
        <v>163457</v>
      </c>
      <c r="J87" s="10">
        <v>159250</v>
      </c>
      <c r="K87" s="10">
        <v>161244</v>
      </c>
      <c r="L87" s="10">
        <v>153122</v>
      </c>
      <c r="M87" s="10">
        <v>133266</v>
      </c>
      <c r="N87" s="10">
        <v>122543</v>
      </c>
      <c r="O87" s="10">
        <v>112505</v>
      </c>
      <c r="P87" s="10">
        <v>116142</v>
      </c>
      <c r="Q87" s="10">
        <v>107978</v>
      </c>
      <c r="R87" s="10">
        <v>103980</v>
      </c>
      <c r="S87" s="10">
        <v>131306</v>
      </c>
    </row>
    <row r="88" spans="5:19" x14ac:dyDescent="0.2">
      <c r="E88" s="11" t="s">
        <v>20</v>
      </c>
      <c r="F88" s="12">
        <v>34931</v>
      </c>
      <c r="G88" s="12">
        <v>26041</v>
      </c>
      <c r="H88" s="12">
        <v>40304</v>
      </c>
      <c r="I88" s="12">
        <v>51214</v>
      </c>
      <c r="J88" s="12">
        <v>51749</v>
      </c>
      <c r="K88" s="12">
        <v>53237</v>
      </c>
      <c r="L88" s="12">
        <v>52229</v>
      </c>
      <c r="M88" s="12">
        <v>46332</v>
      </c>
      <c r="N88" s="12">
        <v>41897</v>
      </c>
      <c r="O88" s="12">
        <v>38440</v>
      </c>
      <c r="P88" s="12">
        <v>39066</v>
      </c>
      <c r="Q88" s="12">
        <v>36387</v>
      </c>
      <c r="R88" s="12">
        <v>35382</v>
      </c>
      <c r="S88" s="12">
        <v>46067</v>
      </c>
    </row>
    <row r="89" spans="5:19" x14ac:dyDescent="0.2">
      <c r="E89" s="11" t="s">
        <v>21</v>
      </c>
      <c r="F89" s="12">
        <v>14242</v>
      </c>
      <c r="G89" s="12">
        <v>10459</v>
      </c>
      <c r="H89" s="12">
        <v>18290</v>
      </c>
      <c r="I89" s="12">
        <v>23741</v>
      </c>
      <c r="J89" s="12">
        <v>23397</v>
      </c>
      <c r="K89" s="12">
        <v>23398</v>
      </c>
      <c r="L89" s="12">
        <v>21689</v>
      </c>
      <c r="M89" s="12">
        <v>18640</v>
      </c>
      <c r="N89" s="12">
        <v>17152</v>
      </c>
      <c r="O89" s="12">
        <v>15571</v>
      </c>
      <c r="P89" s="12">
        <v>16141</v>
      </c>
      <c r="Q89" s="12">
        <v>14828</v>
      </c>
      <c r="R89" s="12">
        <v>13671</v>
      </c>
      <c r="S89" s="12">
        <v>16743</v>
      </c>
    </row>
    <row r="90" spans="5:19" x14ac:dyDescent="0.2">
      <c r="E90" s="11" t="s">
        <v>22</v>
      </c>
      <c r="F90" s="12">
        <v>19878</v>
      </c>
      <c r="G90" s="12">
        <v>14034</v>
      </c>
      <c r="H90" s="12">
        <v>27255</v>
      </c>
      <c r="I90" s="12">
        <v>34974</v>
      </c>
      <c r="J90" s="12">
        <v>33838</v>
      </c>
      <c r="K90" s="12">
        <v>34707</v>
      </c>
      <c r="L90" s="12">
        <v>32366</v>
      </c>
      <c r="M90" s="12">
        <v>26992</v>
      </c>
      <c r="N90" s="12">
        <v>25126</v>
      </c>
      <c r="O90" s="12">
        <v>23203</v>
      </c>
      <c r="P90" s="12">
        <v>23554</v>
      </c>
      <c r="Q90" s="12">
        <v>21365</v>
      </c>
      <c r="R90" s="12">
        <v>20518</v>
      </c>
      <c r="S90" s="12">
        <v>25757</v>
      </c>
    </row>
    <row r="91" spans="5:19" x14ac:dyDescent="0.2">
      <c r="E91" s="11" t="s">
        <v>23</v>
      </c>
      <c r="F91" s="12">
        <v>18704</v>
      </c>
      <c r="G91" s="12">
        <v>13128</v>
      </c>
      <c r="H91" s="12">
        <v>27921</v>
      </c>
      <c r="I91" s="12">
        <v>34296</v>
      </c>
      <c r="J91" s="12">
        <v>32305</v>
      </c>
      <c r="K91" s="12">
        <v>32495</v>
      </c>
      <c r="L91" s="12">
        <v>30643</v>
      </c>
      <c r="M91" s="12">
        <v>26238</v>
      </c>
      <c r="N91" s="12">
        <v>23910</v>
      </c>
      <c r="O91" s="12">
        <v>22131</v>
      </c>
      <c r="P91" s="12">
        <v>23379</v>
      </c>
      <c r="Q91" s="12">
        <v>22292</v>
      </c>
      <c r="R91" s="12">
        <v>22038</v>
      </c>
      <c r="S91" s="12">
        <v>27677</v>
      </c>
    </row>
    <row r="92" spans="5:19" x14ac:dyDescent="0.2">
      <c r="E92" s="11" t="s">
        <v>24</v>
      </c>
      <c r="F92" s="12">
        <v>13033</v>
      </c>
      <c r="G92" s="12">
        <v>9036</v>
      </c>
      <c r="H92" s="12">
        <v>15742</v>
      </c>
      <c r="I92" s="12">
        <v>18297</v>
      </c>
      <c r="J92" s="12">
        <v>17042</v>
      </c>
      <c r="K92" s="12">
        <v>16476</v>
      </c>
      <c r="L92" s="12">
        <v>15142</v>
      </c>
      <c r="M92" s="12">
        <v>14136</v>
      </c>
      <c r="N92" s="12">
        <v>13559</v>
      </c>
      <c r="O92" s="12">
        <v>12251</v>
      </c>
      <c r="P92" s="12">
        <v>12944</v>
      </c>
      <c r="Q92" s="12">
        <v>12055</v>
      </c>
      <c r="R92" s="12">
        <v>11333</v>
      </c>
      <c r="S92" s="12">
        <v>14129</v>
      </c>
    </row>
    <row r="93" spans="5:19" x14ac:dyDescent="0.2">
      <c r="E93" s="11" t="s">
        <v>40</v>
      </c>
      <c r="F93">
        <f>SUM(F88:F92)</f>
        <v>100788</v>
      </c>
      <c r="G93">
        <f t="shared" ref="G93:S93" si="34">SUM(G88:G92)</f>
        <v>72698</v>
      </c>
      <c r="H93">
        <f t="shared" si="34"/>
        <v>129512</v>
      </c>
      <c r="I93">
        <f t="shared" si="34"/>
        <v>162522</v>
      </c>
      <c r="J93">
        <f t="shared" si="34"/>
        <v>158331</v>
      </c>
      <c r="K93">
        <f t="shared" si="34"/>
        <v>160313</v>
      </c>
      <c r="L93">
        <f t="shared" si="34"/>
        <v>152069</v>
      </c>
      <c r="M93">
        <f t="shared" si="34"/>
        <v>132338</v>
      </c>
      <c r="N93">
        <f t="shared" si="34"/>
        <v>121644</v>
      </c>
      <c r="O93">
        <f t="shared" si="34"/>
        <v>111596</v>
      </c>
      <c r="P93">
        <f t="shared" si="34"/>
        <v>115084</v>
      </c>
      <c r="Q93">
        <f t="shared" si="34"/>
        <v>106927</v>
      </c>
      <c r="R93">
        <f t="shared" si="34"/>
        <v>102942</v>
      </c>
      <c r="S93">
        <f t="shared" si="34"/>
        <v>130373</v>
      </c>
    </row>
    <row r="94" spans="5:19" x14ac:dyDescent="0.2">
      <c r="E94" s="11" t="s">
        <v>41</v>
      </c>
      <c r="F94">
        <f>F93-F87</f>
        <v>-613</v>
      </c>
      <c r="G94">
        <f t="shared" ref="G94:S94" si="35">G93-G87</f>
        <v>-447</v>
      </c>
      <c r="H94">
        <f t="shared" si="35"/>
        <v>-720</v>
      </c>
      <c r="I94">
        <f t="shared" si="35"/>
        <v>-935</v>
      </c>
      <c r="J94">
        <f t="shared" si="35"/>
        <v>-919</v>
      </c>
      <c r="K94">
        <f t="shared" si="35"/>
        <v>-931</v>
      </c>
      <c r="L94">
        <f t="shared" si="35"/>
        <v>-1053</v>
      </c>
      <c r="M94">
        <f t="shared" si="35"/>
        <v>-928</v>
      </c>
      <c r="N94">
        <f t="shared" si="35"/>
        <v>-899</v>
      </c>
      <c r="O94">
        <f t="shared" si="35"/>
        <v>-909</v>
      </c>
      <c r="P94">
        <f t="shared" si="35"/>
        <v>-1058</v>
      </c>
      <c r="Q94">
        <f t="shared" si="35"/>
        <v>-1051</v>
      </c>
      <c r="R94">
        <f t="shared" si="35"/>
        <v>-1038</v>
      </c>
      <c r="S94">
        <f t="shared" si="35"/>
        <v>-933</v>
      </c>
    </row>
    <row r="105" spans="3:21" x14ac:dyDescent="0.2">
      <c r="F105" s="3" t="s">
        <v>3</v>
      </c>
      <c r="G105" s="3" t="s">
        <v>4</v>
      </c>
      <c r="H105" s="3" t="s">
        <v>5</v>
      </c>
      <c r="I105" s="3" t="s">
        <v>6</v>
      </c>
      <c r="J105" s="3" t="s">
        <v>7</v>
      </c>
      <c r="K105" s="3" t="s">
        <v>8</v>
      </c>
      <c r="L105" s="3" t="s">
        <v>9</v>
      </c>
      <c r="M105" s="3" t="s">
        <v>10</v>
      </c>
      <c r="N105" s="3" t="s">
        <v>11</v>
      </c>
      <c r="O105" s="3" t="s">
        <v>12</v>
      </c>
      <c r="P105" s="3" t="s">
        <v>13</v>
      </c>
      <c r="Q105" s="3" t="s">
        <v>14</v>
      </c>
    </row>
    <row r="106" spans="3:21" x14ac:dyDescent="0.2">
      <c r="C106" s="7" t="s">
        <v>28</v>
      </c>
      <c r="D106" s="7" t="s">
        <v>17</v>
      </c>
      <c r="E106" s="7" t="s">
        <v>20</v>
      </c>
      <c r="F106" s="8">
        <v>77.900000000000006</v>
      </c>
      <c r="G106" s="8">
        <v>76.900000000000006</v>
      </c>
      <c r="H106" s="8">
        <v>76.5</v>
      </c>
      <c r="I106" s="8">
        <v>76.2</v>
      </c>
      <c r="J106" s="8">
        <v>76.3</v>
      </c>
      <c r="K106" s="8">
        <v>76.2</v>
      </c>
      <c r="L106" s="8">
        <v>75.900000000000006</v>
      </c>
      <c r="M106" s="8">
        <v>76.099999999999994</v>
      </c>
      <c r="N106" s="8">
        <v>76.7</v>
      </c>
      <c r="O106" s="8">
        <v>77.400000000000006</v>
      </c>
      <c r="P106" s="8">
        <v>78</v>
      </c>
      <c r="Q106" s="8">
        <v>78.599999999999994</v>
      </c>
      <c r="R106" s="7"/>
      <c r="S106" s="7"/>
      <c r="T106" s="7"/>
      <c r="U106" s="7"/>
    </row>
    <row r="107" spans="3:21" x14ac:dyDescent="0.2">
      <c r="C107" s="6"/>
      <c r="D107" s="6"/>
      <c r="E107" s="7" t="s">
        <v>21</v>
      </c>
      <c r="F107" s="8">
        <v>77.599999999999994</v>
      </c>
      <c r="G107" s="8">
        <v>76.3</v>
      </c>
      <c r="H107" s="8">
        <v>75.599999999999994</v>
      </c>
      <c r="I107" s="8">
        <v>75.2</v>
      </c>
      <c r="J107" s="8">
        <v>74.8</v>
      </c>
      <c r="K107" s="8">
        <v>74.5</v>
      </c>
      <c r="L107" s="8">
        <v>74.400000000000006</v>
      </c>
      <c r="M107" s="8">
        <v>74.599999999999994</v>
      </c>
      <c r="N107" s="8">
        <v>75.3</v>
      </c>
      <c r="O107" s="8">
        <v>76.2</v>
      </c>
      <c r="P107" s="8">
        <v>76.900000000000006</v>
      </c>
      <c r="Q107" s="8">
        <v>77.5</v>
      </c>
      <c r="R107" s="8"/>
      <c r="S107" s="8"/>
      <c r="T107" s="8"/>
      <c r="U107" s="8"/>
    </row>
    <row r="108" spans="3:21" x14ac:dyDescent="0.2">
      <c r="C108" s="6"/>
      <c r="D108" s="6"/>
      <c r="E108" s="7" t="s">
        <v>22</v>
      </c>
      <c r="F108" s="8">
        <v>77.3</v>
      </c>
      <c r="G108" s="8">
        <v>75.7</v>
      </c>
      <c r="H108" s="8">
        <v>74.900000000000006</v>
      </c>
      <c r="I108" s="8">
        <v>74.3</v>
      </c>
      <c r="J108" s="8">
        <v>74</v>
      </c>
      <c r="K108" s="8">
        <v>73.7</v>
      </c>
      <c r="L108" s="8">
        <v>73.5</v>
      </c>
      <c r="M108" s="8">
        <v>73.599999999999994</v>
      </c>
      <c r="N108" s="8">
        <v>74.3</v>
      </c>
      <c r="O108" s="8">
        <v>75.2</v>
      </c>
      <c r="P108" s="8">
        <v>76.099999999999994</v>
      </c>
      <c r="Q108" s="8">
        <v>76.599999999999994</v>
      </c>
      <c r="R108" s="8"/>
      <c r="S108" s="8"/>
      <c r="T108" s="8"/>
      <c r="U108" s="8"/>
    </row>
    <row r="109" spans="3:21" x14ac:dyDescent="0.2">
      <c r="C109" s="6"/>
      <c r="D109" s="6"/>
      <c r="E109" s="7" t="s">
        <v>23</v>
      </c>
      <c r="F109" s="8">
        <v>78.5</v>
      </c>
      <c r="G109" s="8">
        <v>76.900000000000006</v>
      </c>
      <c r="H109" s="8">
        <v>76.099999999999994</v>
      </c>
      <c r="I109" s="8">
        <v>75.5</v>
      </c>
      <c r="J109" s="8">
        <v>75</v>
      </c>
      <c r="K109" s="8">
        <v>74.7</v>
      </c>
      <c r="L109" s="8">
        <v>74.8</v>
      </c>
      <c r="M109" s="8">
        <v>74.900000000000006</v>
      </c>
      <c r="N109" s="8">
        <v>75.599999999999994</v>
      </c>
      <c r="O109" s="8">
        <v>76.599999999999994</v>
      </c>
      <c r="P109" s="8">
        <v>77.3</v>
      </c>
      <c r="Q109" s="8">
        <v>77.900000000000006</v>
      </c>
      <c r="R109" s="8"/>
      <c r="S109" s="8"/>
      <c r="T109" s="8"/>
      <c r="U109" s="8"/>
    </row>
    <row r="110" spans="3:21" x14ac:dyDescent="0.2">
      <c r="C110" s="6"/>
      <c r="D110" s="6"/>
      <c r="E110" s="7" t="s">
        <v>24</v>
      </c>
      <c r="F110" s="8">
        <v>77.2</v>
      </c>
      <c r="G110" s="8">
        <v>75.599999999999994</v>
      </c>
      <c r="H110" s="8">
        <v>75.099999999999994</v>
      </c>
      <c r="I110" s="8">
        <v>74.7</v>
      </c>
      <c r="J110" s="8">
        <v>74.3</v>
      </c>
      <c r="K110" s="8">
        <v>73.8</v>
      </c>
      <c r="L110" s="8">
        <v>73.599999999999994</v>
      </c>
      <c r="M110" s="8">
        <v>73.8</v>
      </c>
      <c r="N110" s="8">
        <v>74.599999999999994</v>
      </c>
      <c r="O110" s="8">
        <v>75.5</v>
      </c>
      <c r="P110" s="8">
        <v>76.400000000000006</v>
      </c>
      <c r="Q110" s="8">
        <v>76.8</v>
      </c>
      <c r="R110" s="8"/>
      <c r="S110" s="8"/>
      <c r="T110" s="8"/>
      <c r="U110" s="8"/>
    </row>
    <row r="111" spans="3:21" x14ac:dyDescent="0.2">
      <c r="C111" s="6"/>
      <c r="D111" s="7" t="s">
        <v>25</v>
      </c>
      <c r="E111" s="7" t="s">
        <v>20</v>
      </c>
      <c r="F111" s="8">
        <v>79.5</v>
      </c>
      <c r="G111" s="8">
        <v>78.099999999999994</v>
      </c>
      <c r="H111" s="8">
        <v>77.7</v>
      </c>
      <c r="I111" s="8">
        <v>77.5</v>
      </c>
      <c r="J111" s="8">
        <v>77.5</v>
      </c>
      <c r="K111" s="8">
        <v>77.3</v>
      </c>
      <c r="L111" s="8">
        <v>77</v>
      </c>
      <c r="M111" s="8">
        <v>77.3</v>
      </c>
      <c r="N111" s="8">
        <v>77.900000000000006</v>
      </c>
      <c r="O111" s="8">
        <v>78.5</v>
      </c>
      <c r="P111" s="8">
        <v>79</v>
      </c>
      <c r="Q111" s="8">
        <v>79.599999999999994</v>
      </c>
      <c r="R111" s="8"/>
      <c r="S111" s="8"/>
      <c r="T111" s="8"/>
      <c r="U111" s="8"/>
    </row>
    <row r="112" spans="3:21" x14ac:dyDescent="0.2">
      <c r="C112" s="6"/>
      <c r="D112" s="6"/>
      <c r="E112" s="7" t="s">
        <v>21</v>
      </c>
      <c r="F112" s="8">
        <v>80.099999999999994</v>
      </c>
      <c r="G112" s="8">
        <v>78.400000000000006</v>
      </c>
      <c r="H112" s="8">
        <v>77.7</v>
      </c>
      <c r="I112" s="8">
        <v>77.3</v>
      </c>
      <c r="J112" s="8">
        <v>76.900000000000006</v>
      </c>
      <c r="K112" s="8">
        <v>76.5</v>
      </c>
      <c r="L112" s="8">
        <v>76.400000000000006</v>
      </c>
      <c r="M112" s="8">
        <v>76.8</v>
      </c>
      <c r="N112" s="8">
        <v>77.599999999999994</v>
      </c>
      <c r="O112" s="8">
        <v>78.400000000000006</v>
      </c>
      <c r="P112" s="8">
        <v>79</v>
      </c>
      <c r="Q112" s="8">
        <v>79.5</v>
      </c>
      <c r="R112" s="8"/>
      <c r="S112" s="8"/>
      <c r="T112" s="8"/>
      <c r="U112" s="8"/>
    </row>
    <row r="113" spans="3:21" x14ac:dyDescent="0.2">
      <c r="C113" s="6"/>
      <c r="D113" s="6"/>
      <c r="E113" s="7" t="s">
        <v>22</v>
      </c>
      <c r="F113" s="8">
        <v>80.3</v>
      </c>
      <c r="G113" s="8">
        <v>78.099999999999994</v>
      </c>
      <c r="H113" s="8">
        <v>77.2</v>
      </c>
      <c r="I113" s="8">
        <v>76.7</v>
      </c>
      <c r="J113" s="8">
        <v>76.3</v>
      </c>
      <c r="K113" s="8">
        <v>76</v>
      </c>
      <c r="L113" s="8">
        <v>75.900000000000006</v>
      </c>
      <c r="M113" s="8">
        <v>76</v>
      </c>
      <c r="N113" s="8">
        <v>76.8</v>
      </c>
      <c r="O113" s="8">
        <v>77.7</v>
      </c>
      <c r="P113" s="8">
        <v>78.400000000000006</v>
      </c>
      <c r="Q113" s="8">
        <v>78.8</v>
      </c>
      <c r="R113" s="8"/>
      <c r="S113" s="8"/>
      <c r="T113" s="8"/>
      <c r="U113" s="8"/>
    </row>
    <row r="114" spans="3:21" x14ac:dyDescent="0.2">
      <c r="C114" s="6"/>
      <c r="D114" s="6"/>
      <c r="E114" s="7" t="s">
        <v>23</v>
      </c>
      <c r="F114" s="8">
        <v>81.400000000000006</v>
      </c>
      <c r="G114" s="8">
        <v>79.2</v>
      </c>
      <c r="H114" s="8">
        <v>78.5</v>
      </c>
      <c r="I114" s="8">
        <v>77.900000000000006</v>
      </c>
      <c r="J114" s="8">
        <v>77.400000000000006</v>
      </c>
      <c r="K114" s="8">
        <v>77</v>
      </c>
      <c r="L114" s="8">
        <v>77</v>
      </c>
      <c r="M114" s="8">
        <v>77.2</v>
      </c>
      <c r="N114" s="8">
        <v>78.099999999999994</v>
      </c>
      <c r="O114" s="8">
        <v>79</v>
      </c>
      <c r="P114" s="8">
        <v>79.7</v>
      </c>
      <c r="Q114" s="8">
        <v>80.2</v>
      </c>
      <c r="R114" s="8"/>
      <c r="S114" s="8"/>
      <c r="T114" s="8"/>
      <c r="U114" s="8"/>
    </row>
    <row r="115" spans="3:21" x14ac:dyDescent="0.2">
      <c r="C115" s="6"/>
      <c r="D115" s="6"/>
      <c r="E115" s="7" t="s">
        <v>24</v>
      </c>
      <c r="F115" s="8">
        <v>80.2</v>
      </c>
      <c r="G115" s="8">
        <v>78</v>
      </c>
      <c r="H115" s="8">
        <v>77.400000000000006</v>
      </c>
      <c r="I115" s="8">
        <v>77</v>
      </c>
      <c r="J115" s="8">
        <v>76.5</v>
      </c>
      <c r="K115" s="8">
        <v>75.900000000000006</v>
      </c>
      <c r="L115" s="8">
        <v>75.7</v>
      </c>
      <c r="M115" s="8">
        <v>75.8</v>
      </c>
      <c r="N115" s="8">
        <v>76.8</v>
      </c>
      <c r="O115" s="8">
        <v>77.7</v>
      </c>
      <c r="P115" s="8">
        <v>78.5</v>
      </c>
      <c r="Q115" s="8">
        <v>78.900000000000006</v>
      </c>
      <c r="R115" s="8"/>
      <c r="S115" s="8"/>
      <c r="T115" s="8"/>
      <c r="U115" s="8"/>
    </row>
    <row r="116" spans="3:21" x14ac:dyDescent="0.2">
      <c r="C116" s="6"/>
      <c r="D116" s="7" t="s">
        <v>26</v>
      </c>
      <c r="E116" s="7" t="s">
        <v>20</v>
      </c>
      <c r="F116" s="8">
        <v>76.400000000000006</v>
      </c>
      <c r="G116" s="8">
        <v>75.8</v>
      </c>
      <c r="H116" s="8">
        <v>75.400000000000006</v>
      </c>
      <c r="I116" s="8">
        <v>75</v>
      </c>
      <c r="J116" s="8">
        <v>75</v>
      </c>
      <c r="K116" s="8">
        <v>75</v>
      </c>
      <c r="L116" s="8">
        <v>74.8</v>
      </c>
      <c r="M116" s="8">
        <v>75</v>
      </c>
      <c r="N116" s="8">
        <v>75.5</v>
      </c>
      <c r="O116" s="8">
        <v>76.3</v>
      </c>
      <c r="P116" s="8">
        <v>76.900000000000006</v>
      </c>
      <c r="Q116" s="8">
        <v>77.5</v>
      </c>
      <c r="R116" s="8"/>
      <c r="S116" s="8"/>
      <c r="T116" s="8"/>
      <c r="U116" s="8"/>
    </row>
    <row r="117" spans="3:21" x14ac:dyDescent="0.2">
      <c r="C117" s="6"/>
      <c r="D117" s="6"/>
      <c r="E117" s="7" t="s">
        <v>21</v>
      </c>
      <c r="F117" s="8">
        <v>75</v>
      </c>
      <c r="G117" s="8">
        <v>74.099999999999994</v>
      </c>
      <c r="H117" s="8">
        <v>73.400000000000006</v>
      </c>
      <c r="I117" s="8">
        <v>73</v>
      </c>
      <c r="J117" s="8">
        <v>72.7</v>
      </c>
      <c r="K117" s="8">
        <v>72.400000000000006</v>
      </c>
      <c r="L117" s="8">
        <v>72.3</v>
      </c>
      <c r="M117" s="8">
        <v>72.5</v>
      </c>
      <c r="N117" s="8">
        <v>73</v>
      </c>
      <c r="O117" s="8">
        <v>73.900000000000006</v>
      </c>
      <c r="P117" s="8">
        <v>74.8</v>
      </c>
      <c r="Q117" s="8">
        <v>75.400000000000006</v>
      </c>
      <c r="R117" s="8"/>
      <c r="S117" s="8"/>
      <c r="T117" s="8"/>
      <c r="U117" s="8"/>
    </row>
    <row r="118" spans="3:21" x14ac:dyDescent="0.2">
      <c r="C118" s="6"/>
      <c r="D118" s="6"/>
      <c r="E118" s="7" t="s">
        <v>22</v>
      </c>
      <c r="F118" s="8">
        <v>74.2</v>
      </c>
      <c r="G118" s="8">
        <v>73.2</v>
      </c>
      <c r="H118" s="8">
        <v>72.5</v>
      </c>
      <c r="I118" s="8">
        <v>71.900000000000006</v>
      </c>
      <c r="J118" s="8">
        <v>71.599999999999994</v>
      </c>
      <c r="K118" s="8">
        <v>71.3</v>
      </c>
      <c r="L118" s="8">
        <v>71</v>
      </c>
      <c r="M118" s="8">
        <v>71.2</v>
      </c>
      <c r="N118" s="8">
        <v>71.7</v>
      </c>
      <c r="O118" s="8">
        <v>72.7</v>
      </c>
      <c r="P118" s="8">
        <v>73.7</v>
      </c>
      <c r="Q118" s="8">
        <v>74.3</v>
      </c>
      <c r="R118" s="8"/>
      <c r="S118" s="8"/>
      <c r="T118" s="8"/>
      <c r="U118" s="8"/>
    </row>
    <row r="119" spans="3:21" x14ac:dyDescent="0.2">
      <c r="C119" s="6"/>
      <c r="D119" s="6"/>
      <c r="E119" s="7" t="s">
        <v>23</v>
      </c>
      <c r="F119" s="8">
        <v>75.5</v>
      </c>
      <c r="G119" s="8">
        <v>74.5</v>
      </c>
      <c r="H119" s="8">
        <v>73.7</v>
      </c>
      <c r="I119" s="8">
        <v>72.900000000000006</v>
      </c>
      <c r="J119" s="8">
        <v>72.599999999999994</v>
      </c>
      <c r="K119" s="8">
        <v>72.3</v>
      </c>
      <c r="L119" s="8">
        <v>72.400000000000006</v>
      </c>
      <c r="M119" s="8">
        <v>72.5</v>
      </c>
      <c r="N119" s="8">
        <v>73</v>
      </c>
      <c r="O119" s="8">
        <v>74.2</v>
      </c>
      <c r="P119" s="8">
        <v>74.900000000000006</v>
      </c>
      <c r="Q119" s="8">
        <v>75.599999999999994</v>
      </c>
      <c r="R119" s="8"/>
      <c r="S119" s="8"/>
      <c r="T119" s="8"/>
      <c r="U119" s="8"/>
    </row>
    <row r="120" spans="3:21" x14ac:dyDescent="0.2">
      <c r="C120" s="6"/>
      <c r="D120" s="6"/>
      <c r="E120" s="7" t="s">
        <v>24</v>
      </c>
      <c r="F120" s="8">
        <v>74</v>
      </c>
      <c r="G120" s="8">
        <v>73.099999999999994</v>
      </c>
      <c r="H120" s="8">
        <v>72.7</v>
      </c>
      <c r="I120" s="8">
        <v>72.3</v>
      </c>
      <c r="J120" s="8">
        <v>72</v>
      </c>
      <c r="K120" s="8">
        <v>71.5</v>
      </c>
      <c r="L120" s="8">
        <v>71.400000000000006</v>
      </c>
      <c r="M120" s="8">
        <v>71.7</v>
      </c>
      <c r="N120" s="8">
        <v>72.3</v>
      </c>
      <c r="O120" s="8">
        <v>73.2</v>
      </c>
      <c r="P120" s="8">
        <v>74.2</v>
      </c>
      <c r="Q120" s="8">
        <v>74.7</v>
      </c>
      <c r="R120" s="8"/>
      <c r="S120" s="8"/>
      <c r="T120" s="8"/>
      <c r="U120" s="8"/>
    </row>
    <row r="121" spans="3:21" x14ac:dyDescent="0.2">
      <c r="E121" s="6"/>
      <c r="F121" s="6"/>
      <c r="G121" s="6"/>
      <c r="H121" s="6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3:21" x14ac:dyDescent="0.2">
      <c r="E122" s="6"/>
      <c r="F122" s="6"/>
    </row>
    <row r="123" spans="3:21" x14ac:dyDescent="0.2">
      <c r="E123" s="6"/>
      <c r="F123" s="6"/>
    </row>
    <row r="124" spans="3:21" x14ac:dyDescent="0.2">
      <c r="E124" s="6"/>
      <c r="F124" s="6"/>
    </row>
    <row r="125" spans="3:21" x14ac:dyDescent="0.2">
      <c r="E125" s="6"/>
      <c r="F125" s="6"/>
    </row>
    <row r="126" spans="3:21" x14ac:dyDescent="0.2">
      <c r="E126" s="6"/>
      <c r="F126" s="6"/>
    </row>
    <row r="127" spans="3:21" x14ac:dyDescent="0.2">
      <c r="E127" s="6"/>
      <c r="F127" s="6"/>
    </row>
    <row r="128" spans="3:21" x14ac:dyDescent="0.2">
      <c r="E128" s="6"/>
      <c r="F128" s="6"/>
    </row>
    <row r="129" spans="5:6" x14ac:dyDescent="0.2">
      <c r="E129" s="6"/>
      <c r="F129" s="6"/>
    </row>
    <row r="130" spans="5:6" x14ac:dyDescent="0.2">
      <c r="E130" s="6"/>
      <c r="F130" s="6"/>
    </row>
    <row r="131" spans="5:6" x14ac:dyDescent="0.2">
      <c r="E131" s="6"/>
      <c r="F131" s="6"/>
    </row>
    <row r="132" spans="5:6" x14ac:dyDescent="0.2">
      <c r="E132" s="6"/>
      <c r="F132" s="6"/>
    </row>
    <row r="133" spans="5:6" x14ac:dyDescent="0.2">
      <c r="E133" s="6"/>
      <c r="F133" s="6"/>
    </row>
    <row r="134" spans="5:6" x14ac:dyDescent="0.2">
      <c r="E134" s="6"/>
      <c r="F134" s="6"/>
    </row>
    <row r="135" spans="5:6" x14ac:dyDescent="0.2">
      <c r="E135" s="6"/>
      <c r="F135" s="6"/>
    </row>
    <row r="136" spans="5:6" x14ac:dyDescent="0.2">
      <c r="E136" s="6"/>
      <c r="F136" s="6"/>
    </row>
  </sheetData>
  <pageMargins left="0.75" right="0.75" top="0.75" bottom="0.5" header="0.5" footer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Vanderhaegen</cp:lastModifiedBy>
  <dcterms:created xsi:type="dcterms:W3CDTF">2021-04-27T14:11:38Z</dcterms:created>
  <dcterms:modified xsi:type="dcterms:W3CDTF">2021-05-03T10:17:17Z</dcterms:modified>
</cp:coreProperties>
</file>