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ander/Library/Mobile Documents/com~apple~CloudDocs/Documents/#University/7. Sem/FDM/Problem Sets /"/>
    </mc:Choice>
  </mc:AlternateContent>
  <xr:revisionPtr revIDLastSave="0" documentId="13_ncr:1_{FAE16F13-BA7A-EB48-A893-9070E5F9AA86}" xr6:coauthVersionLast="47" xr6:coauthVersionMax="47" xr10:uidLastSave="{00000000-0000-0000-0000-000000000000}"/>
  <bookViews>
    <workbookView xWindow="0" yWindow="0" windowWidth="28800" windowHeight="18000" xr2:uid="{999A575F-61AB-DD44-9D43-E443F1A593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1" i="1" l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70" i="1"/>
  <c r="D71" i="1" a="1"/>
  <c r="D71" i="1" s="1"/>
  <c r="D72" i="1" a="1"/>
  <c r="D72" i="1"/>
  <c r="D73" i="1" a="1"/>
  <c r="D73" i="1"/>
  <c r="D74" i="1" a="1"/>
  <c r="D74" i="1"/>
  <c r="D75" i="1" a="1"/>
  <c r="D75" i="1" s="1"/>
  <c r="D76" i="1" a="1"/>
  <c r="D76" i="1"/>
  <c r="D77" i="1" a="1"/>
  <c r="D77" i="1"/>
  <c r="D78" i="1" a="1"/>
  <c r="D78" i="1"/>
  <c r="D79" i="1" a="1"/>
  <c r="D79" i="1" s="1"/>
  <c r="D80" i="1" a="1"/>
  <c r="D80" i="1"/>
  <c r="D81" i="1" a="1"/>
  <c r="D81" i="1"/>
  <c r="D82" i="1" a="1"/>
  <c r="D82" i="1"/>
  <c r="D83" i="1" a="1"/>
  <c r="D83" i="1" s="1"/>
  <c r="D84" i="1" a="1"/>
  <c r="D84" i="1"/>
  <c r="D85" i="1" a="1"/>
  <c r="D85" i="1"/>
  <c r="D86" i="1" a="1"/>
  <c r="D86" i="1"/>
  <c r="D87" i="1" a="1"/>
  <c r="D87" i="1" s="1"/>
  <c r="D88" i="1" a="1"/>
  <c r="D88" i="1"/>
  <c r="D89" i="1" a="1"/>
  <c r="D89" i="1"/>
  <c r="D90" i="1" a="1"/>
  <c r="D90" i="1"/>
  <c r="D91" i="1" a="1"/>
  <c r="D91" i="1" s="1"/>
  <c r="D92" i="1" a="1"/>
  <c r="D92" i="1"/>
  <c r="D93" i="1" a="1"/>
  <c r="D93" i="1"/>
  <c r="D94" i="1" a="1"/>
  <c r="D94" i="1"/>
  <c r="D95" i="1" a="1"/>
  <c r="D95" i="1" s="1"/>
  <c r="D96" i="1" a="1"/>
  <c r="D96" i="1"/>
  <c r="D97" i="1" a="1"/>
  <c r="D97" i="1"/>
  <c r="D98" i="1" a="1"/>
  <c r="D98" i="1"/>
  <c r="D99" i="1" a="1"/>
  <c r="D99" i="1" s="1"/>
  <c r="D100" i="1" a="1"/>
  <c r="D100" i="1"/>
  <c r="D101" i="1" a="1"/>
  <c r="D101" i="1"/>
  <c r="D102" i="1" a="1"/>
  <c r="D102" i="1"/>
  <c r="D103" i="1" a="1"/>
  <c r="D103" i="1" s="1"/>
  <c r="D104" i="1" a="1"/>
  <c r="D104" i="1"/>
  <c r="D105" i="1" a="1"/>
  <c r="D105" i="1"/>
  <c r="D106" i="1" a="1"/>
  <c r="D106" i="1"/>
  <c r="D107" i="1" a="1"/>
  <c r="D107" i="1" s="1"/>
  <c r="D108" i="1" a="1"/>
  <c r="D108" i="1"/>
  <c r="D109" i="1" a="1"/>
  <c r="D109" i="1"/>
  <c r="D110" i="1" a="1"/>
  <c r="D110" i="1"/>
  <c r="D111" i="1" a="1"/>
  <c r="D111" i="1" s="1"/>
  <c r="D112" i="1" a="1"/>
  <c r="D112" i="1"/>
  <c r="D113" i="1" a="1"/>
  <c r="D113" i="1"/>
  <c r="D114" i="1" a="1"/>
  <c r="D114" i="1"/>
  <c r="D115" i="1" a="1"/>
  <c r="D115" i="1" s="1"/>
  <c r="D116" i="1" a="1"/>
  <c r="D116" i="1"/>
  <c r="D117" i="1" a="1"/>
  <c r="D117" i="1"/>
  <c r="D118" i="1" a="1"/>
  <c r="D118" i="1"/>
  <c r="D119" i="1" a="1"/>
  <c r="D119" i="1" s="1"/>
  <c r="D120" i="1" a="1"/>
  <c r="D120" i="1"/>
  <c r="D121" i="1" a="1"/>
  <c r="D121" i="1"/>
  <c r="D122" i="1" a="1"/>
  <c r="D122" i="1"/>
  <c r="D123" i="1" a="1"/>
  <c r="D123" i="1" s="1"/>
  <c r="D124" i="1" a="1"/>
  <c r="D124" i="1"/>
  <c r="D125" i="1" a="1"/>
  <c r="D125" i="1"/>
  <c r="D126" i="1" a="1"/>
  <c r="D126" i="1"/>
  <c r="D127" i="1" a="1"/>
  <c r="D127" i="1" s="1"/>
  <c r="D128" i="1" a="1"/>
  <c r="D128" i="1"/>
  <c r="D129" i="1" a="1"/>
  <c r="D129" i="1"/>
  <c r="D130" i="1" a="1"/>
  <c r="D130" i="1"/>
  <c r="D131" i="1" a="1"/>
  <c r="D131" i="1" s="1"/>
  <c r="D132" i="1" a="1"/>
  <c r="D132" i="1"/>
  <c r="D133" i="1" a="1"/>
  <c r="D133" i="1"/>
  <c r="D134" i="1" a="1"/>
  <c r="D134" i="1"/>
  <c r="D135" i="1" a="1"/>
  <c r="D135" i="1" s="1"/>
  <c r="D136" i="1" a="1"/>
  <c r="D136" i="1"/>
  <c r="D137" i="1" a="1"/>
  <c r="D137" i="1"/>
  <c r="D138" i="1" a="1"/>
  <c r="D138" i="1"/>
  <c r="D139" i="1" a="1"/>
  <c r="D139" i="1" s="1"/>
  <c r="D140" i="1" a="1"/>
  <c r="D140" i="1"/>
  <c r="D141" i="1" a="1"/>
  <c r="D141" i="1"/>
  <c r="D142" i="1" a="1"/>
  <c r="D142" i="1"/>
  <c r="D143" i="1" a="1"/>
  <c r="D143" i="1" s="1"/>
  <c r="D144" i="1" a="1"/>
  <c r="D144" i="1"/>
  <c r="D145" i="1" a="1"/>
  <c r="D145" i="1"/>
  <c r="D146" i="1" a="1"/>
  <c r="D146" i="1"/>
  <c r="D147" i="1" a="1"/>
  <c r="D147" i="1" s="1"/>
  <c r="D148" i="1" a="1"/>
  <c r="D148" i="1"/>
  <c r="D149" i="1" a="1"/>
  <c r="D149" i="1"/>
  <c r="D150" i="1" a="1"/>
  <c r="D150" i="1"/>
  <c r="D151" i="1" a="1"/>
  <c r="D151" i="1" s="1"/>
  <c r="D152" i="1" a="1"/>
  <c r="D152" i="1"/>
  <c r="D153" i="1" a="1"/>
  <c r="D153" i="1"/>
  <c r="D154" i="1" a="1"/>
  <c r="D154" i="1"/>
  <c r="D155" i="1" a="1"/>
  <c r="D155" i="1" s="1"/>
  <c r="D156" i="1" a="1"/>
  <c r="D156" i="1"/>
  <c r="D157" i="1" a="1"/>
  <c r="D157" i="1"/>
  <c r="D158" i="1" a="1"/>
  <c r="D158" i="1"/>
  <c r="D159" i="1" a="1"/>
  <c r="D159" i="1" s="1"/>
  <c r="D160" i="1" a="1"/>
  <c r="D160" i="1"/>
  <c r="D161" i="1" a="1"/>
  <c r="D161" i="1"/>
  <c r="D162" i="1" a="1"/>
  <c r="D162" i="1"/>
  <c r="D163" i="1" a="1"/>
  <c r="D163" i="1" s="1"/>
  <c r="D164" i="1" a="1"/>
  <c r="D164" i="1"/>
  <c r="D165" i="1" a="1"/>
  <c r="D165" i="1"/>
  <c r="D166" i="1" a="1"/>
  <c r="D166" i="1"/>
  <c r="D167" i="1" a="1"/>
  <c r="D167" i="1" s="1"/>
  <c r="D168" i="1" a="1"/>
  <c r="D168" i="1"/>
  <c r="D169" i="1" a="1"/>
  <c r="D169" i="1"/>
  <c r="D70" i="1" a="1"/>
  <c r="D70" i="1" s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V59" i="1" a="1"/>
  <c r="V59" i="1" s="1"/>
  <c r="F54" i="1"/>
  <c r="G55" i="1"/>
  <c r="F55" i="1"/>
  <c r="G54" i="1"/>
  <c r="G60" i="1"/>
  <c r="G59" i="1"/>
  <c r="I54" i="1" l="1" a="1"/>
  <c r="I54" i="1" s="1"/>
  <c r="K59" i="1" s="1" a="1"/>
  <c r="K59" i="1" s="1"/>
  <c r="L59" i="1" s="1"/>
  <c r="O60" i="1" l="1"/>
  <c r="O59" i="1" l="1"/>
  <c r="Q58" i="1" s="1" a="1"/>
  <c r="Q58" i="1" l="1"/>
  <c r="V60" i="1"/>
  <c r="V58" i="1" a="1"/>
  <c r="V58" i="1" s="1"/>
  <c r="B41" i="1" l="1" a="1"/>
  <c r="B41" i="1" s="1"/>
  <c r="C25" i="1" l="1" a="1"/>
  <c r="C25" i="1" s="1"/>
  <c r="I25" i="1" s="1" a="1"/>
  <c r="I25" i="1" s="1"/>
  <c r="I28" i="1" l="1"/>
  <c r="L25" i="1" s="1"/>
  <c r="K25" i="1" l="1"/>
  <c r="M25" i="1"/>
  <c r="F3" i="1"/>
  <c r="E3" i="1"/>
  <c r="D3" i="1"/>
  <c r="C3" i="1"/>
  <c r="F2" i="1"/>
  <c r="E2" i="1"/>
  <c r="D2" i="1"/>
  <c r="C2" i="1"/>
  <c r="O25" i="1" l="1" a="1"/>
  <c r="O25" i="1" s="1"/>
  <c r="Q25" i="1" a="1"/>
  <c r="Q25" i="1" s="1"/>
  <c r="J2" i="1" a="1"/>
  <c r="J2" i="1" s="1"/>
  <c r="D21" i="1" s="1" a="1"/>
  <c r="D21" i="1" s="1"/>
  <c r="I2" i="1" a="1"/>
  <c r="I2" i="1" s="1"/>
  <c r="C21" i="1" s="1" a="1"/>
  <c r="C21" i="1" s="1"/>
  <c r="G3" i="1"/>
  <c r="G2" i="1"/>
  <c r="S25" i="1" l="1" a="1"/>
  <c r="S25" i="1" s="1"/>
  <c r="T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<sst xmlns="http://schemas.openxmlformats.org/spreadsheetml/2006/main" count="74" uniqueCount="47">
  <si>
    <t xml:space="preserve">Covariance </t>
  </si>
  <si>
    <t>s1</t>
  </si>
  <si>
    <t>s2</t>
  </si>
  <si>
    <t>s3</t>
  </si>
  <si>
    <t>Mean return</t>
  </si>
  <si>
    <t>Portfolio 1</t>
  </si>
  <si>
    <t>Portfolio 2</t>
  </si>
  <si>
    <t>A1</t>
  </si>
  <si>
    <t>A2</t>
  </si>
  <si>
    <t>A3</t>
  </si>
  <si>
    <t>A4</t>
  </si>
  <si>
    <t>x1</t>
  </si>
  <si>
    <t>x2</t>
  </si>
  <si>
    <t>x3</t>
  </si>
  <si>
    <t>x4</t>
  </si>
  <si>
    <t>SUM</t>
  </si>
  <si>
    <t>Ex 1a</t>
  </si>
  <si>
    <t>P1</t>
  </si>
  <si>
    <t>P2</t>
  </si>
  <si>
    <t>Portfolio</t>
  </si>
  <si>
    <t>Var Calc</t>
  </si>
  <si>
    <t>Ex 2a</t>
  </si>
  <si>
    <t>Ones</t>
  </si>
  <si>
    <t>Finding z</t>
  </si>
  <si>
    <t>M-product</t>
  </si>
  <si>
    <t>Expected R</t>
  </si>
  <si>
    <t xml:space="preserve">Por-weights </t>
  </si>
  <si>
    <t>Por</t>
  </si>
  <si>
    <t>Variance</t>
  </si>
  <si>
    <t>Invers Cov</t>
  </si>
  <si>
    <t>Volatility</t>
  </si>
  <si>
    <t>Ex 2C</t>
  </si>
  <si>
    <t xml:space="preserve">Ex 3 </t>
  </si>
  <si>
    <t>Ex. 3</t>
  </si>
  <si>
    <t>Stock 1</t>
  </si>
  <si>
    <t>Stock 2</t>
  </si>
  <si>
    <t>Covariance</t>
  </si>
  <si>
    <t>Inverse</t>
  </si>
  <si>
    <t>Afkast</t>
  </si>
  <si>
    <t>Z</t>
  </si>
  <si>
    <t>Find z</t>
  </si>
  <si>
    <t xml:space="preserve">Weights </t>
  </si>
  <si>
    <t>Return</t>
  </si>
  <si>
    <t>Weights</t>
  </si>
  <si>
    <t>x_1</t>
  </si>
  <si>
    <t>x_2</t>
  </si>
  <si>
    <t xml:space="preserve">Varians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</si>
</sst>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80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0" fillId="0" borderId="0" xfId="0" applyNumberFormat="1"/>
    <xf numFmtId="169" fontId="0" fillId="0" borderId="0" xfId="0" applyNumberFormat="1"/>
    <xf numFmtId="169" fontId="0" fillId="0" borderId="0" xfId="0" applyNumberFormat="1" applyBorder="1"/>
    <xf numFmtId="169" fontId="0" fillId="0" borderId="8" xfId="0" applyNumberFormat="1" applyBorder="1"/>
    <xf numFmtId="0" fontId="0" fillId="0" borderId="9" xfId="0" applyBorder="1"/>
    <xf numFmtId="180" fontId="0" fillId="0" borderId="0" xfId="0" applyNumberFormat="1"/>
    <xf numFmtId="0" fontId="1" fillId="0" borderId="0" xfId="0" applyFont="1"/>
    <xf numFmtId="169" fontId="0" fillId="0" borderId="6" xfId="0" applyNumberFormat="1" applyBorder="1"/>
    <xf numFmtId="169" fontId="2" fillId="0" borderId="6" xfId="0" applyNumberFormat="1" applyFont="1" applyBorder="1"/>
    <xf numFmtId="169" fontId="2" fillId="0" borderId="9" xfId="0" applyNumberFormat="1" applyFont="1" applyBorder="1"/>
    <xf numFmtId="2" fontId="0" fillId="0" borderId="0" xfId="0" applyNumberFormat="1" applyBorder="1"/>
    <xf numFmtId="2" fontId="0" fillId="0" borderId="6" xfId="0" applyNumberFormat="1" applyBorder="1"/>
    <xf numFmtId="2" fontId="2" fillId="0" borderId="6" xfId="0" applyNumberFormat="1" applyFont="1" applyBorder="1"/>
    <xf numFmtId="2" fontId="0" fillId="0" borderId="8" xfId="0" applyNumberFormat="1" applyBorder="1"/>
    <xf numFmtId="2" fontId="2" fillId="0" borderId="9" xfId="0" applyNumberFormat="1" applyFont="1" applyBorder="1"/>
    <xf numFmtId="0" fontId="0" fillId="0" borderId="1" xfId="0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7" xfId="0" applyNumberFormat="1" applyBorder="1"/>
    <xf numFmtId="2" fontId="0" fillId="0" borderId="9" xfId="0" applyNumberFormat="1" applyBorder="1"/>
    <xf numFmtId="180" fontId="0" fillId="0" borderId="12" xfId="0" applyNumberFormat="1" applyBorder="1"/>
    <xf numFmtId="169" fontId="0" fillId="0" borderId="7" xfId="0" applyNumberFormat="1" applyBorder="1"/>
    <xf numFmtId="169" fontId="0" fillId="0" borderId="9" xfId="0" applyNumberFormat="1" applyBorder="1"/>
    <xf numFmtId="2" fontId="0" fillId="0" borderId="4" xfId="0" applyNumberFormat="1" applyBorder="1"/>
    <xf numFmtId="0" fontId="3" fillId="0" borderId="0" xfId="0" applyFont="1"/>
    <xf numFmtId="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Afkast v Risk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Sheet1!$F$70:$F$169</c:f>
              <c:numCache>
                <c:formatCode>0.00</c:formatCode>
                <c:ptCount val="100"/>
                <c:pt idx="0">
                  <c:v>0.20079628507313962</c:v>
                </c:pt>
                <c:pt idx="1">
                  <c:v>0.19982103728623962</c:v>
                </c:pt>
                <c:pt idx="2">
                  <c:v>0.19887899639381623</c:v>
                </c:pt>
                <c:pt idx="3">
                  <c:v>0.19797063644026097</c:v>
                </c:pt>
                <c:pt idx="4">
                  <c:v>0.19709642310300815</c:v>
                </c:pt>
                <c:pt idx="5">
                  <c:v>0.19625681269430018</c:v>
                </c:pt>
                <c:pt idx="6">
                  <c:v>0.19545225114932507</c:v>
                </c:pt>
                <c:pt idx="7">
                  <c:v>0.19468317300485855</c:v>
                </c:pt>
                <c:pt idx="8">
                  <c:v>0.19395000037284896</c:v>
                </c:pt>
                <c:pt idx="9">
                  <c:v>0.19325314191366758</c:v>
                </c:pt>
                <c:pt idx="10">
                  <c:v>0.19259299181400077</c:v>
                </c:pt>
                <c:pt idx="11">
                  <c:v>0.19196992877458441</c:v>
                </c:pt>
                <c:pt idx="12">
                  <c:v>0.19138431501316364</c:v>
                </c:pt>
                <c:pt idx="13">
                  <c:v>0.19083649528820293</c:v>
                </c:pt>
                <c:pt idx="14">
                  <c:v>0.1903267959489634</c:v>
                </c:pt>
                <c:pt idx="15">
                  <c:v>0.18985552401760661</c:v>
                </c:pt>
                <c:pt idx="16">
                  <c:v>0.18942296630897021</c:v>
                </c:pt>
                <c:pt idx="17">
                  <c:v>0.18902938859358911</c:v>
                </c:pt>
                <c:pt idx="18">
                  <c:v>0.18867503480940606</c:v>
                </c:pt>
                <c:pt idx="19">
                  <c:v>0.18836012632742274</c:v>
                </c:pt>
                <c:pt idx="20">
                  <c:v>0.18808486127629284</c:v>
                </c:pt>
                <c:pt idx="21">
                  <c:v>0.18784941393054594</c:v>
                </c:pt>
                <c:pt idx="22">
                  <c:v>0.18765393416676471</c:v>
                </c:pt>
                <c:pt idx="23">
                  <c:v>0.18749854699161522</c:v>
                </c:pt>
                <c:pt idx="24">
                  <c:v>0.18738335214515997</c:v>
                </c:pt>
                <c:pt idx="25">
                  <c:v>0.18730842378236681</c:v>
                </c:pt>
                <c:pt idx="26">
                  <c:v>0.18727381023517412</c:v>
                </c:pt>
                <c:pt idx="27">
                  <c:v>0.18727953385688703</c:v>
                </c:pt>
                <c:pt idx="28">
                  <c:v>0.18732559095007117</c:v>
                </c:pt>
                <c:pt idx="29">
                  <c:v>0.18741195177848582</c:v>
                </c:pt>
                <c:pt idx="30">
                  <c:v>0.18753856066296656</c:v>
                </c:pt>
                <c:pt idx="31">
                  <c:v>0.18770533616053778</c:v>
                </c:pt>
                <c:pt idx="32">
                  <c:v>0.1879121713254131</c:v>
                </c:pt>
                <c:pt idx="33">
                  <c:v>0.18815893404994066</c:v>
                </c:pt>
                <c:pt idx="34">
                  <c:v>0.18844546748297245</c:v>
                </c:pt>
                <c:pt idx="35">
                  <c:v>0.1887715905225936</c:v>
                </c:pt>
                <c:pt idx="36">
                  <c:v>0.18913709837964385</c:v>
                </c:pt>
                <c:pt idx="37">
                  <c:v>0.1895417632080065</c:v>
                </c:pt>
                <c:pt idx="38">
                  <c:v>0.18998533479723254</c:v>
                </c:pt>
                <c:pt idx="39">
                  <c:v>0.19046754132271634</c:v>
                </c:pt>
                <c:pt idx="40">
                  <c:v>0.19098809014834511</c:v>
                </c:pt>
                <c:pt idx="41">
                  <c:v>0.1915466686763091</c:v>
                </c:pt>
                <c:pt idx="42">
                  <c:v>0.1921429452385871</c:v>
                </c:pt>
                <c:pt idx="43">
                  <c:v>0.19277657002450591</c:v>
                </c:pt>
                <c:pt idx="44">
                  <c:v>0.19344717603871961</c:v>
                </c:pt>
                <c:pt idx="45">
                  <c:v>0.19415438008395569</c:v>
                </c:pt>
                <c:pt idx="46">
                  <c:v>0.19489778376293168</c:v>
                </c:pt>
                <c:pt idx="47">
                  <c:v>0.19567697449395377</c:v>
                </c:pt>
                <c:pt idx="48">
                  <c:v>0.19649152653486104</c:v>
                </c:pt>
                <c:pt idx="49">
                  <c:v>0.19734100201017568</c:v>
                </c:pt>
                <c:pt idx="50">
                  <c:v>0.19822495193655096</c:v>
                </c:pt>
                <c:pt idx="51">
                  <c:v>0.19914291724187258</c:v>
                </c:pt>
                <c:pt idx="52">
                  <c:v>0.20009442977366032</c:v>
                </c:pt>
                <c:pt idx="53">
                  <c:v>0.20107901329272743</c:v>
                </c:pt>
                <c:pt idx="54">
                  <c:v>0.20209618444838348</c:v>
                </c:pt>
                <c:pt idx="55">
                  <c:v>0.20314545373180476</c:v>
                </c:pt>
                <c:pt idx="56">
                  <c:v>0.20422632640454122</c:v>
                </c:pt>
                <c:pt idx="57">
                  <c:v>0.20533830339947584</c:v>
                </c:pt>
                <c:pt idx="58">
                  <c:v>0.20648088219189639</c:v>
                </c:pt>
                <c:pt idx="59">
                  <c:v>0.20765355763867854</c:v>
                </c:pt>
                <c:pt idx="60">
                  <c:v>0.20885582278390949</c:v>
                </c:pt>
                <c:pt idx="61">
                  <c:v>0.21008716962959734</c:v>
                </c:pt>
                <c:pt idx="62">
                  <c:v>0.21134708987041723</c:v>
                </c:pt>
                <c:pt idx="63">
                  <c:v>0.21263507559173023</c:v>
                </c:pt>
                <c:pt idx="64">
                  <c:v>0.21395061993038264</c:v>
                </c:pt>
                <c:pt idx="65">
                  <c:v>0.21529321769804283</c:v>
                </c:pt>
                <c:pt idx="66">
                  <c:v>0.21666236596706473</c:v>
                </c:pt>
                <c:pt idx="67">
                  <c:v>0.21805756461907785</c:v>
                </c:pt>
                <c:pt idx="68">
                  <c:v>0.21947831685669525</c:v>
                </c:pt>
                <c:pt idx="69">
                  <c:v>0.22092412967890165</c:v>
                </c:pt>
                <c:pt idx="70">
                  <c:v>0.22239451432083482</c:v>
                </c:pt>
                <c:pt idx="71">
                  <c:v>0.22388898665880694</c:v>
                </c:pt>
                <c:pt idx="72">
                  <c:v>0.22540706758152565</c:v>
                </c:pt>
                <c:pt idx="73">
                  <c:v>0.2269482833285705</c:v>
                </c:pt>
                <c:pt idx="74">
                  <c:v>0.22851216579726202</c:v>
                </c:pt>
                <c:pt idx="75">
                  <c:v>0.23009825281912336</c:v>
                </c:pt>
                <c:pt idx="76">
                  <c:v>0.23170608840718593</c:v>
                </c:pt>
                <c:pt idx="77">
                  <c:v>0.23333522297542592</c:v>
                </c:pt>
                <c:pt idx="78">
                  <c:v>0.23498521353164414</c:v>
                </c:pt>
                <c:pt idx="79">
                  <c:v>0.23665562384511521</c:v>
                </c:pt>
                <c:pt idx="80">
                  <c:v>0.23834602459033491</c:v>
                </c:pt>
                <c:pt idx="81">
                  <c:v>0.24005599346819065</c:v>
                </c:pt>
                <c:pt idx="82">
                  <c:v>0.2417851153058663</c:v>
                </c:pt>
                <c:pt idx="83">
                  <c:v>0.24353298213677288</c:v>
                </c:pt>
                <c:pt idx="84">
                  <c:v>0.24529919326177169</c:v>
                </c:pt>
                <c:pt idx="85">
                  <c:v>0.24708335529292519</c:v>
                </c:pt>
                <c:pt idx="86">
                  <c:v>0.24888508218097644</c:v>
                </c:pt>
                <c:pt idx="87">
                  <c:v>0.25070399522771969</c:v>
                </c:pt>
                <c:pt idx="88">
                  <c:v>0.25253972308438366</c:v>
                </c:pt>
                <c:pt idx="89">
                  <c:v>0.25439190173710619</c:v>
                </c:pt>
                <c:pt idx="90">
                  <c:v>0.25626017448053329</c:v>
                </c:pt>
                <c:pt idx="91">
                  <c:v>0.25814419188053195</c:v>
                </c:pt>
                <c:pt idx="92">
                  <c:v>0.26004361172695628</c:v>
                </c:pt>
                <c:pt idx="93">
                  <c:v>0.2619580989773645</c:v>
                </c:pt>
                <c:pt idx="94">
                  <c:v>0.26388732569253304</c:v>
                </c:pt>
                <c:pt idx="95">
                  <c:v>0.26583097096457164</c:v>
                </c:pt>
                <c:pt idx="96">
                  <c:v>0.26778872083839611</c:v>
                </c:pt>
                <c:pt idx="97">
                  <c:v>0.26976026822727167</c:v>
                </c:pt>
                <c:pt idx="98">
                  <c:v>0.271745312823096</c:v>
                </c:pt>
                <c:pt idx="99">
                  <c:v>0.27374356100204922</c:v>
                </c:pt>
              </c:numCache>
            </c:numRef>
          </c:xVal>
          <c:yVal>
            <c:numRef>
              <c:f>Sheet1!$D$70:$D$169</c:f>
              <c:numCache>
                <c:formatCode>0.00</c:formatCode>
                <c:ptCount val="100"/>
                <c:pt idx="0">
                  <c:v>5.5910909090909094E-2</c:v>
                </c:pt>
                <c:pt idx="1">
                  <c:v>5.7458181818181825E-2</c:v>
                </c:pt>
                <c:pt idx="2">
                  <c:v>5.9005454545454548E-2</c:v>
                </c:pt>
                <c:pt idx="3">
                  <c:v>6.0552727272727279E-2</c:v>
                </c:pt>
                <c:pt idx="4">
                  <c:v>6.2100000000000002E-2</c:v>
                </c:pt>
                <c:pt idx="5">
                  <c:v>6.3647272727272733E-2</c:v>
                </c:pt>
                <c:pt idx="6">
                  <c:v>6.5194545454545463E-2</c:v>
                </c:pt>
                <c:pt idx="7">
                  <c:v>6.6741818181818194E-2</c:v>
                </c:pt>
                <c:pt idx="8">
                  <c:v>6.828909090909091E-2</c:v>
                </c:pt>
                <c:pt idx="9">
                  <c:v>6.9836363636363641E-2</c:v>
                </c:pt>
                <c:pt idx="10">
                  <c:v>7.1383636363636371E-2</c:v>
                </c:pt>
                <c:pt idx="11">
                  <c:v>7.2930909090909102E-2</c:v>
                </c:pt>
                <c:pt idx="12">
                  <c:v>7.4478181818181832E-2</c:v>
                </c:pt>
                <c:pt idx="13">
                  <c:v>7.6025454545454549E-2</c:v>
                </c:pt>
                <c:pt idx="14">
                  <c:v>7.7572727272727265E-2</c:v>
                </c:pt>
                <c:pt idx="15">
                  <c:v>7.9119999999999996E-2</c:v>
                </c:pt>
                <c:pt idx="16">
                  <c:v>8.0667272727272726E-2</c:v>
                </c:pt>
                <c:pt idx="17">
                  <c:v>8.2214545454545457E-2</c:v>
                </c:pt>
                <c:pt idx="18">
                  <c:v>8.3761818181818187E-2</c:v>
                </c:pt>
                <c:pt idx="19">
                  <c:v>8.5309090909090918E-2</c:v>
                </c:pt>
                <c:pt idx="20">
                  <c:v>8.6856363636363648E-2</c:v>
                </c:pt>
                <c:pt idx="21">
                  <c:v>8.8403636363636379E-2</c:v>
                </c:pt>
                <c:pt idx="22">
                  <c:v>8.9950909090909095E-2</c:v>
                </c:pt>
                <c:pt idx="23">
                  <c:v>9.1498181818181812E-2</c:v>
                </c:pt>
                <c:pt idx="24">
                  <c:v>9.3045454545454542E-2</c:v>
                </c:pt>
                <c:pt idx="25">
                  <c:v>9.4592727272727273E-2</c:v>
                </c:pt>
                <c:pt idx="26">
                  <c:v>9.6140000000000003E-2</c:v>
                </c:pt>
                <c:pt idx="27">
                  <c:v>9.7687272727272734E-2</c:v>
                </c:pt>
                <c:pt idx="28">
                  <c:v>9.923454545454545E-2</c:v>
                </c:pt>
                <c:pt idx="29">
                  <c:v>0.10078181818181817</c:v>
                </c:pt>
                <c:pt idx="30">
                  <c:v>0.10232909090909091</c:v>
                </c:pt>
                <c:pt idx="31">
                  <c:v>0.10387636363636363</c:v>
                </c:pt>
                <c:pt idx="32">
                  <c:v>0.10542363636363636</c:v>
                </c:pt>
                <c:pt idx="33">
                  <c:v>0.10697090909090909</c:v>
                </c:pt>
                <c:pt idx="34">
                  <c:v>0.10851818181818182</c:v>
                </c:pt>
                <c:pt idx="35">
                  <c:v>0.11006545454545455</c:v>
                </c:pt>
                <c:pt idx="36">
                  <c:v>0.11161272727272728</c:v>
                </c:pt>
                <c:pt idx="37">
                  <c:v>0.11316</c:v>
                </c:pt>
                <c:pt idx="38">
                  <c:v>0.11470727272727274</c:v>
                </c:pt>
                <c:pt idx="39">
                  <c:v>0.11625454545454546</c:v>
                </c:pt>
                <c:pt idx="40">
                  <c:v>0.11780181818181817</c:v>
                </c:pt>
                <c:pt idx="41">
                  <c:v>0.1193490909090909</c:v>
                </c:pt>
                <c:pt idx="42">
                  <c:v>0.12089636363636364</c:v>
                </c:pt>
                <c:pt idx="43">
                  <c:v>0.12244363636363637</c:v>
                </c:pt>
                <c:pt idx="44">
                  <c:v>0.1239909090909091</c:v>
                </c:pt>
                <c:pt idx="45">
                  <c:v>0.12553818181818183</c:v>
                </c:pt>
                <c:pt idx="46">
                  <c:v>0.12708545454545453</c:v>
                </c:pt>
                <c:pt idx="47">
                  <c:v>0.12863272727272726</c:v>
                </c:pt>
                <c:pt idx="48">
                  <c:v>0.13017999999999999</c:v>
                </c:pt>
                <c:pt idx="49">
                  <c:v>0.13172727272727272</c:v>
                </c:pt>
                <c:pt idx="50">
                  <c:v>0.13327454545454545</c:v>
                </c:pt>
                <c:pt idx="51">
                  <c:v>0.13482181818181818</c:v>
                </c:pt>
                <c:pt idx="52">
                  <c:v>0.13636909090909091</c:v>
                </c:pt>
                <c:pt idx="53">
                  <c:v>0.13791636363636364</c:v>
                </c:pt>
                <c:pt idx="54">
                  <c:v>0.13946363636363637</c:v>
                </c:pt>
                <c:pt idx="55">
                  <c:v>0.1410109090909091</c:v>
                </c:pt>
                <c:pt idx="56">
                  <c:v>0.14255818181818181</c:v>
                </c:pt>
                <c:pt idx="57">
                  <c:v>0.14410545454545454</c:v>
                </c:pt>
                <c:pt idx="58">
                  <c:v>0.14565272727272727</c:v>
                </c:pt>
                <c:pt idx="59">
                  <c:v>0.14719999999999997</c:v>
                </c:pt>
                <c:pt idx="60">
                  <c:v>0.14874727272727273</c:v>
                </c:pt>
                <c:pt idx="61">
                  <c:v>0.15029454545454546</c:v>
                </c:pt>
                <c:pt idx="62">
                  <c:v>0.15184181818181819</c:v>
                </c:pt>
                <c:pt idx="63">
                  <c:v>0.15338909090909089</c:v>
                </c:pt>
                <c:pt idx="64">
                  <c:v>0.15493636363636362</c:v>
                </c:pt>
                <c:pt idx="65">
                  <c:v>0.15648363636363635</c:v>
                </c:pt>
                <c:pt idx="66">
                  <c:v>0.15803090909090911</c:v>
                </c:pt>
                <c:pt idx="67">
                  <c:v>0.15957818181818181</c:v>
                </c:pt>
                <c:pt idx="68">
                  <c:v>0.16112545454545452</c:v>
                </c:pt>
                <c:pt idx="69">
                  <c:v>0.16267272727272725</c:v>
                </c:pt>
                <c:pt idx="70">
                  <c:v>0.16422</c:v>
                </c:pt>
                <c:pt idx="71">
                  <c:v>0.16576727272727274</c:v>
                </c:pt>
                <c:pt idx="72">
                  <c:v>0.16731454545454544</c:v>
                </c:pt>
                <c:pt idx="73">
                  <c:v>0.16886181818181817</c:v>
                </c:pt>
                <c:pt idx="74">
                  <c:v>0.1704090909090909</c:v>
                </c:pt>
                <c:pt idx="75">
                  <c:v>0.17195636363636363</c:v>
                </c:pt>
                <c:pt idx="76">
                  <c:v>0.17350363636363636</c:v>
                </c:pt>
                <c:pt idx="77">
                  <c:v>0.17505090909090909</c:v>
                </c:pt>
                <c:pt idx="78">
                  <c:v>0.17659818181818182</c:v>
                </c:pt>
                <c:pt idx="79">
                  <c:v>0.17814545454545455</c:v>
                </c:pt>
                <c:pt idx="80">
                  <c:v>0.17969272727272725</c:v>
                </c:pt>
                <c:pt idx="81">
                  <c:v>0.18123999999999998</c:v>
                </c:pt>
                <c:pt idx="82">
                  <c:v>0.18278727272727271</c:v>
                </c:pt>
                <c:pt idx="83">
                  <c:v>0.18433454545454545</c:v>
                </c:pt>
                <c:pt idx="84">
                  <c:v>0.18588181818181815</c:v>
                </c:pt>
                <c:pt idx="85">
                  <c:v>0.18742909090909088</c:v>
                </c:pt>
                <c:pt idx="86">
                  <c:v>0.18897636363636364</c:v>
                </c:pt>
                <c:pt idx="87">
                  <c:v>0.19052363636363637</c:v>
                </c:pt>
                <c:pt idx="88">
                  <c:v>0.1920709090909091</c:v>
                </c:pt>
                <c:pt idx="89">
                  <c:v>0.1936181818181818</c:v>
                </c:pt>
                <c:pt idx="90">
                  <c:v>0.19516545454545453</c:v>
                </c:pt>
                <c:pt idx="91">
                  <c:v>0.19671272727272726</c:v>
                </c:pt>
                <c:pt idx="92">
                  <c:v>0.19826000000000002</c:v>
                </c:pt>
                <c:pt idx="93">
                  <c:v>0.19980727272727272</c:v>
                </c:pt>
                <c:pt idx="94">
                  <c:v>0.20135454545454542</c:v>
                </c:pt>
                <c:pt idx="95">
                  <c:v>0.20290181818181816</c:v>
                </c:pt>
                <c:pt idx="96">
                  <c:v>0.20444909090909089</c:v>
                </c:pt>
                <c:pt idx="97">
                  <c:v>0.20599636363636364</c:v>
                </c:pt>
                <c:pt idx="98">
                  <c:v>0.20754363636363635</c:v>
                </c:pt>
                <c:pt idx="99">
                  <c:v>0.20909090909090908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11-2E42-8978-27EC2C35E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175904"/>
        <c:axId val="1526413312"/>
      </c:scatterChart>
      <c:valAx>
        <c:axId val="687175904"/>
        <c:scaling>
          <c:orientation val="minMax"/>
          <c:min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26413312"/>
        <c:crosses val="autoZero"/>
        <c:crossBetween val="midCat"/>
        <c:majorUnit val="0.01"/>
      </c:valAx>
      <c:valAx>
        <c:axId val="152641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8717590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781050</xdr:colOff>
      <xdr:row>65</xdr:row>
      <xdr:rowOff>69850</xdr:rowOff>
    </xdr:from>
    <xdr:to>
      <xdr:col>12</xdr:col>
      <xdr:colOff>400050</xdr:colOff>
      <xdr:row>78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224654-01D1-5557-C84F-778E038E1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6E78-1408-AA4C-86EC-3389E14D06B7}">
  <dimension ref="A1:V169"/>
  <sheetViews>
    <sheetView tabSelected="1" workbookViewId="0">
      <selection activeCell="F126" sqref="F126"/>
    </sheetView>
  </sheetViews>
  <sheetFormatPr baseColWidth="10" defaultRowHeight="16" x14ac:dyDescent="0.2"/>
  <cols>
    <col min="3" max="3" width="17.5" bestFit="1" customWidth="1"/>
    <col min="4" max="4" width="17.83203125" bestFit="1" customWidth="1"/>
    <col min="5" max="5" width="17.5" bestFit="1" customWidth="1"/>
    <col min="6" max="6" width="16.83203125" bestFit="1" customWidth="1"/>
    <col min="15" max="15" width="12.6640625" bestFit="1" customWidth="1"/>
  </cols>
  <sheetData>
    <row r="1" spans="2:10" x14ac:dyDescent="0.2">
      <c r="C1" t="s">
        <v>11</v>
      </c>
      <c r="D1" t="s">
        <v>12</v>
      </c>
      <c r="E1" t="s">
        <v>13</v>
      </c>
      <c r="F1" t="s">
        <v>14</v>
      </c>
      <c r="G1" t="s">
        <v>15</v>
      </c>
      <c r="I1" t="s">
        <v>17</v>
      </c>
      <c r="J1" t="s">
        <v>18</v>
      </c>
    </row>
    <row r="2" spans="2:10" x14ac:dyDescent="0.2">
      <c r="B2" t="s">
        <v>5</v>
      </c>
      <c r="C2" s="13">
        <f>1/6</f>
        <v>0.16666666666666666</v>
      </c>
      <c r="D2" s="13">
        <f>1/3</f>
        <v>0.33333333333333331</v>
      </c>
      <c r="E2" s="13">
        <f>1/4</f>
        <v>0.25</v>
      </c>
      <c r="F2" s="13">
        <f>1/4</f>
        <v>0.25</v>
      </c>
      <c r="G2" s="13">
        <f>SUM(C2:F2)</f>
        <v>1</v>
      </c>
      <c r="I2" s="13" cm="1">
        <f t="array" ref="I2:I5">TRANSPOSE(C2:F2)</f>
        <v>0.16666666666666666</v>
      </c>
      <c r="J2" s="13" cm="1">
        <f t="array" ref="J2:J5">TRANSPOSE(C3:F3)</f>
        <v>0.44444444444444442</v>
      </c>
    </row>
    <row r="3" spans="2:10" x14ac:dyDescent="0.2">
      <c r="B3" t="s">
        <v>6</v>
      </c>
      <c r="C3" s="13">
        <f>4/9</f>
        <v>0.44444444444444442</v>
      </c>
      <c r="D3" s="13">
        <f>1/6</f>
        <v>0.16666666666666666</v>
      </c>
      <c r="E3" s="13">
        <f>2/9</f>
        <v>0.22222222222222221</v>
      </c>
      <c r="F3" s="13">
        <f>1/6</f>
        <v>0.16666666666666666</v>
      </c>
      <c r="G3" s="13">
        <f>SUM(C3:F3)</f>
        <v>0.99999999999999989</v>
      </c>
      <c r="I3" s="13">
        <v>0.33333333333333331</v>
      </c>
      <c r="J3" s="13">
        <v>0.16666666666666666</v>
      </c>
    </row>
    <row r="4" spans="2:10" ht="17" thickBot="1" x14ac:dyDescent="0.25">
      <c r="I4" s="13">
        <v>0.25</v>
      </c>
      <c r="J4" s="13">
        <v>0.22222222222222221</v>
      </c>
    </row>
    <row r="5" spans="2:10" x14ac:dyDescent="0.2">
      <c r="B5" s="3"/>
      <c r="C5" s="4" t="s">
        <v>7</v>
      </c>
      <c r="D5" s="4" t="s">
        <v>8</v>
      </c>
      <c r="E5" s="4" t="s">
        <v>9</v>
      </c>
      <c r="F5" s="5" t="s">
        <v>10</v>
      </c>
      <c r="I5" s="13">
        <v>0.25</v>
      </c>
      <c r="J5" s="13">
        <v>0.16666666666666666</v>
      </c>
    </row>
    <row r="6" spans="2:10" x14ac:dyDescent="0.2">
      <c r="B6" s="6" t="s">
        <v>7</v>
      </c>
      <c r="C6" s="15">
        <v>2.1999999999999999E-2</v>
      </c>
      <c r="D6" s="2">
        <v>9.2999999999999992E-3</v>
      </c>
      <c r="E6" s="15">
        <v>1.9099999999999999E-2</v>
      </c>
      <c r="F6" s="7">
        <v>1.8100000000000002E-2</v>
      </c>
    </row>
    <row r="7" spans="2:10" x14ac:dyDescent="0.2">
      <c r="B7" s="6" t="s">
        <v>8</v>
      </c>
      <c r="C7" s="15">
        <v>9.2999999999999992E-3</v>
      </c>
      <c r="D7" s="2">
        <v>5.1700000000000003E-2</v>
      </c>
      <c r="E7" s="2">
        <v>1.2E-2</v>
      </c>
      <c r="F7" s="7">
        <v>9.5999999999999992E-3</v>
      </c>
    </row>
    <row r="8" spans="2:10" x14ac:dyDescent="0.2">
      <c r="B8" s="6" t="s">
        <v>9</v>
      </c>
      <c r="C8" s="15">
        <v>1.9099999999999999E-2</v>
      </c>
      <c r="D8" s="2">
        <v>1.2E-2</v>
      </c>
      <c r="E8" s="2">
        <v>3.4200000000000001E-2</v>
      </c>
      <c r="F8" s="7">
        <v>2.0400000000000001E-2</v>
      </c>
    </row>
    <row r="9" spans="2:10" ht="17" thickBot="1" x14ac:dyDescent="0.25">
      <c r="B9" s="8" t="s">
        <v>10</v>
      </c>
      <c r="C9" s="16">
        <v>1.8100000000000002E-2</v>
      </c>
      <c r="D9" s="9">
        <v>9.5999999999999992E-3</v>
      </c>
      <c r="E9" s="9">
        <v>2.0400000000000001E-2</v>
      </c>
      <c r="F9" s="17">
        <v>2.9600000000000001E-2</v>
      </c>
    </row>
    <row r="12" spans="2:10" ht="17" thickBot="1" x14ac:dyDescent="0.25"/>
    <row r="13" spans="2:10" x14ac:dyDescent="0.2">
      <c r="B13" s="3" t="s">
        <v>0</v>
      </c>
      <c r="C13" s="4" t="s">
        <v>1</v>
      </c>
      <c r="D13" s="4" t="s">
        <v>2</v>
      </c>
      <c r="E13" s="5" t="s">
        <v>3</v>
      </c>
      <c r="G13" s="10" t="s">
        <v>4</v>
      </c>
    </row>
    <row r="14" spans="2:10" x14ac:dyDescent="0.2">
      <c r="B14" s="6" t="s">
        <v>1</v>
      </c>
      <c r="C14" s="23">
        <v>0.02</v>
      </c>
      <c r="D14" s="23">
        <v>0.01</v>
      </c>
      <c r="E14" s="24">
        <v>0</v>
      </c>
      <c r="G14" s="29">
        <v>0.15</v>
      </c>
    </row>
    <row r="15" spans="2:10" x14ac:dyDescent="0.2">
      <c r="B15" s="6" t="s">
        <v>2</v>
      </c>
      <c r="C15" s="23">
        <v>0.01</v>
      </c>
      <c r="D15" s="23">
        <v>0.02</v>
      </c>
      <c r="E15" s="25">
        <v>0.01</v>
      </c>
      <c r="G15" s="29">
        <v>0.12</v>
      </c>
    </row>
    <row r="16" spans="2:10" ht="17" thickBot="1" x14ac:dyDescent="0.25">
      <c r="B16" s="8" t="s">
        <v>3</v>
      </c>
      <c r="C16" s="26">
        <v>0</v>
      </c>
      <c r="D16" s="26">
        <v>0.01</v>
      </c>
      <c r="E16" s="27">
        <v>0.03</v>
      </c>
      <c r="G16" s="30">
        <v>0.1</v>
      </c>
    </row>
    <row r="18" spans="1:20" x14ac:dyDescent="0.2">
      <c r="A18" s="19" t="s">
        <v>16</v>
      </c>
    </row>
    <row r="20" spans="1:20" x14ac:dyDescent="0.2">
      <c r="B20" t="s">
        <v>19</v>
      </c>
      <c r="C20" t="s">
        <v>17</v>
      </c>
      <c r="D20" t="s">
        <v>18</v>
      </c>
    </row>
    <row r="21" spans="1:20" x14ac:dyDescent="0.2">
      <c r="B21" t="s">
        <v>20</v>
      </c>
      <c r="C21" s="14" cm="1">
        <f t="array" ref="C21">MMULT(MMULT(C2:F2,C6:F9),_xlfn.ANCHORARRAY(I2))</f>
        <v>2.0626388888888889E-2</v>
      </c>
      <c r="D21" s="14" cm="1">
        <f t="array" ref="D21">MMULT(MMULT(C3:F3,C6:F9),_xlfn.ANCHORARRAY(J2))</f>
        <v>1.9058333333333333E-2</v>
      </c>
    </row>
    <row r="23" spans="1:20" ht="17" thickBot="1" x14ac:dyDescent="0.25">
      <c r="A23" s="19" t="s">
        <v>21</v>
      </c>
      <c r="I23" t="s">
        <v>24</v>
      </c>
      <c r="L23" t="s">
        <v>26</v>
      </c>
    </row>
    <row r="24" spans="1:20" x14ac:dyDescent="0.2">
      <c r="B24" s="3" t="s">
        <v>29</v>
      </c>
      <c r="C24" s="4" t="s">
        <v>1</v>
      </c>
      <c r="D24" s="4" t="s">
        <v>2</v>
      </c>
      <c r="E24" s="5" t="s">
        <v>3</v>
      </c>
      <c r="G24" s="10" t="s">
        <v>22</v>
      </c>
      <c r="I24" s="10" t="s">
        <v>23</v>
      </c>
      <c r="K24" s="3" t="s">
        <v>11</v>
      </c>
      <c r="L24" s="4" t="s">
        <v>12</v>
      </c>
      <c r="M24" s="5" t="s">
        <v>13</v>
      </c>
      <c r="O24" s="10" t="s">
        <v>25</v>
      </c>
      <c r="Q24" s="10" t="s">
        <v>27</v>
      </c>
      <c r="S24" s="3" t="s">
        <v>28</v>
      </c>
      <c r="T24" s="5" t="s">
        <v>30</v>
      </c>
    </row>
    <row r="25" spans="1:20" ht="17" thickBot="1" x14ac:dyDescent="0.25">
      <c r="B25" s="6" t="s">
        <v>1</v>
      </c>
      <c r="C25" s="15" cm="1">
        <f t="array" ref="C25:E27">MINVERSE(C14:E16)</f>
        <v>71.428571428571431</v>
      </c>
      <c r="D25" s="15">
        <v>-42.857142857142861</v>
      </c>
      <c r="E25" s="20">
        <v>14.285714285714288</v>
      </c>
      <c r="G25" s="11">
        <v>1</v>
      </c>
      <c r="I25" s="11" cm="1">
        <f t="array" ref="I25:I27">MMULT(_xlfn.ANCHORARRAY(C25),G25:G27)</f>
        <v>42.857142857142861</v>
      </c>
      <c r="K25" s="31">
        <f>I25/I28</f>
        <v>0.5</v>
      </c>
      <c r="L25" s="26">
        <f>I26/I28</f>
        <v>0.16666666666666669</v>
      </c>
      <c r="M25" s="32">
        <f>I27/I28</f>
        <v>0.33333333333333331</v>
      </c>
      <c r="O25" s="33" cm="1">
        <f t="array" ref="O25">MMULT(K25:M25,G14:G16)</f>
        <v>0.12833333333333333</v>
      </c>
      <c r="Q25" s="29" cm="1">
        <f t="array" ref="Q25:Q27">TRANSPOSE(K25:M25)</f>
        <v>0.5</v>
      </c>
      <c r="S25" s="34" cm="1">
        <f t="array" ref="S25">MMULT(MMULT(K25:M25,C14:E16),_xlfn.ANCHORARRAY(Q25))</f>
        <v>1.1666666666666667E-2</v>
      </c>
      <c r="T25" s="35">
        <f>SQRT(S25)</f>
        <v>0.10801234497346433</v>
      </c>
    </row>
    <row r="26" spans="1:20" x14ac:dyDescent="0.2">
      <c r="B26" s="6" t="s">
        <v>2</v>
      </c>
      <c r="C26" s="15">
        <v>-42.857142857142861</v>
      </c>
      <c r="D26" s="15">
        <v>85.714285714285722</v>
      </c>
      <c r="E26" s="21">
        <v>-28.571428571428573</v>
      </c>
      <c r="G26" s="11">
        <v>1</v>
      </c>
      <c r="I26" s="11">
        <v>14.285714285714288</v>
      </c>
      <c r="O26" s="18"/>
      <c r="Q26" s="29">
        <v>0.16666666666666669</v>
      </c>
      <c r="S26" s="14"/>
      <c r="T26" s="14"/>
    </row>
    <row r="27" spans="1:20" ht="17" thickBot="1" x14ac:dyDescent="0.25">
      <c r="B27" s="8" t="s">
        <v>3</v>
      </c>
      <c r="C27" s="16">
        <v>14.285714285714288</v>
      </c>
      <c r="D27" s="16">
        <v>-28.571428571428577</v>
      </c>
      <c r="E27" s="22">
        <v>42.857142857142861</v>
      </c>
      <c r="G27" s="12">
        <v>1</v>
      </c>
      <c r="I27" s="12">
        <v>28.571428571428573</v>
      </c>
      <c r="O27" s="18"/>
      <c r="Q27" s="30">
        <v>0.33333333333333331</v>
      </c>
      <c r="S27" s="14"/>
      <c r="T27" s="14"/>
    </row>
    <row r="28" spans="1:20" ht="17" thickBot="1" x14ac:dyDescent="0.25">
      <c r="I28" s="28">
        <f>SUM(_xlfn.ANCHORARRAY(I25))</f>
        <v>85.714285714285722</v>
      </c>
      <c r="O28" s="18"/>
      <c r="Q28" s="13"/>
      <c r="S28" s="14"/>
      <c r="T28" s="14"/>
    </row>
    <row r="29" spans="1:20" x14ac:dyDescent="0.2">
      <c r="O29" s="18"/>
      <c r="Q29" s="13"/>
      <c r="S29" s="14"/>
      <c r="T29" s="14"/>
    </row>
    <row r="30" spans="1:20" x14ac:dyDescent="0.2">
      <c r="I30" s="2"/>
    </row>
    <row r="33" spans="1:6" x14ac:dyDescent="0.2">
      <c r="A33" t="s">
        <v>31</v>
      </c>
    </row>
    <row r="34" spans="1:6" ht="17" thickBot="1" x14ac:dyDescent="0.25"/>
    <row r="35" spans="1:6" x14ac:dyDescent="0.2">
      <c r="B35" s="3">
        <v>0.04</v>
      </c>
      <c r="C35" s="4">
        <v>0.02</v>
      </c>
      <c r="D35" s="4">
        <v>0</v>
      </c>
      <c r="E35" s="4">
        <v>1</v>
      </c>
      <c r="F35" s="5">
        <v>0.15</v>
      </c>
    </row>
    <row r="36" spans="1:6" x14ac:dyDescent="0.2">
      <c r="B36" s="6">
        <v>0.02</v>
      </c>
      <c r="C36">
        <v>0.04</v>
      </c>
      <c r="D36">
        <v>0.02</v>
      </c>
      <c r="E36">
        <v>1</v>
      </c>
      <c r="F36" s="7">
        <v>0.12</v>
      </c>
    </row>
    <row r="37" spans="1:6" x14ac:dyDescent="0.2">
      <c r="B37" s="6">
        <v>0</v>
      </c>
      <c r="C37">
        <v>0.02</v>
      </c>
      <c r="D37">
        <v>0.06</v>
      </c>
      <c r="E37">
        <v>1</v>
      </c>
      <c r="F37" s="7">
        <v>0.1</v>
      </c>
    </row>
    <row r="38" spans="1:6" x14ac:dyDescent="0.2">
      <c r="B38" s="6">
        <v>1</v>
      </c>
      <c r="C38">
        <v>1</v>
      </c>
      <c r="D38">
        <v>1</v>
      </c>
      <c r="E38">
        <v>0</v>
      </c>
      <c r="F38" s="7">
        <v>0</v>
      </c>
    </row>
    <row r="39" spans="1:6" ht="17" thickBot="1" x14ac:dyDescent="0.25">
      <c r="B39" s="8">
        <v>0.15</v>
      </c>
      <c r="C39" s="9">
        <v>0.12</v>
      </c>
      <c r="D39" s="9">
        <v>0.1</v>
      </c>
      <c r="E39" s="9">
        <v>0</v>
      </c>
      <c r="F39" s="17">
        <v>0</v>
      </c>
    </row>
    <row r="40" spans="1:6" ht="17" thickBot="1" x14ac:dyDescent="0.25"/>
    <row r="41" spans="1:6" x14ac:dyDescent="0.2">
      <c r="B41" s="3" cm="1">
        <f t="array" ref="B41:F45">MINVERSE(B35:F39)</f>
        <v>5.7142857142857082</v>
      </c>
      <c r="C41" s="4">
        <v>-14.285714285714274</v>
      </c>
      <c r="D41" s="4">
        <v>8.5714285714285694</v>
      </c>
      <c r="E41" s="4">
        <v>-2.8000000000000016</v>
      </c>
      <c r="F41" s="5">
        <v>25.71428571428573</v>
      </c>
    </row>
    <row r="42" spans="1:6" x14ac:dyDescent="0.2">
      <c r="B42" s="6">
        <v>-14.285714285714276</v>
      </c>
      <c r="C42" s="2">
        <v>35.714285714285694</v>
      </c>
      <c r="D42" s="2">
        <v>-21.428571428571427</v>
      </c>
      <c r="E42" s="2">
        <v>2.0000000000000031</v>
      </c>
      <c r="F42" s="7">
        <v>-14.285714285714313</v>
      </c>
    </row>
    <row r="43" spans="1:6" x14ac:dyDescent="0.2">
      <c r="B43" s="6">
        <v>8.5714285714285676</v>
      </c>
      <c r="C43" s="2">
        <v>-21.42857142857142</v>
      </c>
      <c r="D43" s="2">
        <v>12.857142857142858</v>
      </c>
      <c r="E43" s="2">
        <v>1.7999999999999983</v>
      </c>
      <c r="F43" s="7">
        <v>-11.428571428571415</v>
      </c>
    </row>
    <row r="44" spans="1:6" x14ac:dyDescent="0.2">
      <c r="B44" s="6">
        <v>-2.8000000000000012</v>
      </c>
      <c r="C44" s="2">
        <v>2.0000000000000009</v>
      </c>
      <c r="D44" s="2">
        <v>1.8000000000000005</v>
      </c>
      <c r="E44" s="2">
        <v>-0.58800000000000041</v>
      </c>
      <c r="F44" s="7">
        <v>4.4000000000000021</v>
      </c>
    </row>
    <row r="45" spans="1:6" ht="17" thickBot="1" x14ac:dyDescent="0.25">
      <c r="B45" s="8">
        <v>25.714285714285722</v>
      </c>
      <c r="C45" s="9">
        <v>-14.285714285714292</v>
      </c>
      <c r="D45" s="9">
        <v>-11.428571428571432</v>
      </c>
      <c r="E45" s="9">
        <v>4.400000000000003</v>
      </c>
      <c r="F45" s="17">
        <v>-34.285714285714299</v>
      </c>
    </row>
    <row r="52" spans="1:22" x14ac:dyDescent="0.2">
      <c r="A52" t="s">
        <v>32</v>
      </c>
    </row>
    <row r="53" spans="1:22" ht="17" thickBot="1" x14ac:dyDescent="0.25">
      <c r="B53" s="37" t="s">
        <v>33</v>
      </c>
      <c r="C53" s="37" t="s">
        <v>34</v>
      </c>
      <c r="D53" s="37" t="s">
        <v>35</v>
      </c>
      <c r="F53" s="37" t="s">
        <v>36</v>
      </c>
      <c r="I53" t="s">
        <v>37</v>
      </c>
    </row>
    <row r="54" spans="1:22" x14ac:dyDescent="0.2">
      <c r="B54" s="1"/>
      <c r="C54" s="13">
        <v>0.1</v>
      </c>
      <c r="D54" s="13">
        <v>0.05</v>
      </c>
      <c r="F54" s="3">
        <f>_xlfn.COVARIANCE.P(C54:C64,C54:C64)</f>
        <v>7.4935537190082627E-2</v>
      </c>
      <c r="G54" s="5">
        <f>_xlfn.COVARIANCE.P(C54:C64,D54:D64)</f>
        <v>2.0056694214876037E-2</v>
      </c>
      <c r="I54" s="3" cm="1">
        <f t="array" ref="I54:J55">MINVERSE(F54:G55)</f>
        <v>15.370950221167794</v>
      </c>
      <c r="J54" s="5">
        <v>-7.5700616621365002</v>
      </c>
    </row>
    <row r="55" spans="1:22" ht="17" thickBot="1" x14ac:dyDescent="0.25">
      <c r="B55" s="1"/>
      <c r="C55" s="13">
        <v>0.05</v>
      </c>
      <c r="D55" s="13">
        <v>0.09</v>
      </c>
      <c r="F55" s="8">
        <f>_xlfn.COVARIANCE.P(C54:C64,D54:D64)</f>
        <v>2.0056694214876037E-2</v>
      </c>
      <c r="G55" s="17">
        <f>_xlfn.COVARIANCE.P(D54:D64,D54:D64)</f>
        <v>4.0724958677685955E-2</v>
      </c>
      <c r="I55" s="8">
        <v>-7.5700616621365002</v>
      </c>
      <c r="J55" s="17">
        <v>28.283157290871351</v>
      </c>
    </row>
    <row r="56" spans="1:22" x14ac:dyDescent="0.2">
      <c r="B56" s="1"/>
      <c r="C56" s="13">
        <v>0.08</v>
      </c>
      <c r="D56" s="13">
        <v>0.12</v>
      </c>
    </row>
    <row r="57" spans="1:22" ht="17" thickBot="1" x14ac:dyDescent="0.25">
      <c r="B57" s="1"/>
      <c r="C57" s="13">
        <v>1</v>
      </c>
      <c r="D57" s="13">
        <v>0.15</v>
      </c>
    </row>
    <row r="58" spans="1:22" ht="17" thickBot="1" x14ac:dyDescent="0.25">
      <c r="B58" s="1"/>
      <c r="C58" s="13">
        <v>0.04</v>
      </c>
      <c r="D58" s="13">
        <v>0.01</v>
      </c>
      <c r="F58" t="s">
        <v>38</v>
      </c>
      <c r="I58" s="10" t="s">
        <v>22</v>
      </c>
      <c r="K58" s="10" t="s">
        <v>40</v>
      </c>
      <c r="L58" s="10" t="s">
        <v>39</v>
      </c>
      <c r="N58" s="3" t="s">
        <v>41</v>
      </c>
      <c r="O58" s="5"/>
      <c r="Q58" s="3" t="str" cm="1">
        <f t="array" ref="Q58:S59">TRANSPOSE(N58:O60)</f>
        <v xml:space="preserve">Weights </v>
      </c>
      <c r="R58" s="4" t="str">
        <v>x1</v>
      </c>
      <c r="S58" s="5" t="str">
        <v>x2</v>
      </c>
      <c r="U58" t="s">
        <v>42</v>
      </c>
      <c r="V58" cm="1">
        <f t="array" ref="V58">MMULT(R59:S59,G59:G60)</f>
        <v>9.669410143088436E-2</v>
      </c>
    </row>
    <row r="59" spans="1:22" ht="17" thickBot="1" x14ac:dyDescent="0.25">
      <c r="B59" s="1"/>
      <c r="C59" s="13">
        <v>0.12</v>
      </c>
      <c r="D59" s="13">
        <v>7.8E-2</v>
      </c>
      <c r="F59" s="3" t="s">
        <v>1</v>
      </c>
      <c r="G59" s="36">
        <f>AVERAGE(C54:C64)</f>
        <v>0.20909090909090908</v>
      </c>
      <c r="I59" s="11">
        <v>1</v>
      </c>
      <c r="K59" s="11" cm="1">
        <f t="array" ref="K59:K60">MMULT(_xlfn.ANCHORARRAY(I54),I59:I60)</f>
        <v>7.8008885590312937</v>
      </c>
      <c r="L59" s="11">
        <f>SUM(_xlfn.ANCHORARRAY(K59))</f>
        <v>28.513984187766145</v>
      </c>
      <c r="N59" s="6" t="s">
        <v>11</v>
      </c>
      <c r="O59" s="7">
        <f>K59/$L$59</f>
        <v>0.27358114908327141</v>
      </c>
      <c r="Q59" s="8">
        <v>0</v>
      </c>
      <c r="R59" s="9">
        <v>0.27358114908327141</v>
      </c>
      <c r="S59" s="17">
        <v>0.72641885091672864</v>
      </c>
      <c r="U59" t="s">
        <v>28</v>
      </c>
      <c r="V59" cm="1">
        <f t="array" ref="V59">MMULT(MMULT(R59:S59,F54:G55),O59:O60)</f>
        <v>3.5070511136393479E-2</v>
      </c>
    </row>
    <row r="60" spans="1:22" ht="17" thickBot="1" x14ac:dyDescent="0.25">
      <c r="B60" s="1"/>
      <c r="C60" s="13">
        <v>0.06</v>
      </c>
      <c r="D60" s="13">
        <v>-0.5</v>
      </c>
      <c r="F60" s="8" t="s">
        <v>2</v>
      </c>
      <c r="G60" s="32">
        <f>AVERAGE(D54:D64)</f>
        <v>5.4363636363636371E-2</v>
      </c>
      <c r="I60" s="12">
        <v>1</v>
      </c>
      <c r="K60" s="12">
        <v>20.713095628734852</v>
      </c>
      <c r="L60" s="12"/>
      <c r="N60" s="8" t="s">
        <v>12</v>
      </c>
      <c r="O60" s="17">
        <f>K60/$L$59</f>
        <v>0.72641885091672864</v>
      </c>
      <c r="U60" t="s">
        <v>30</v>
      </c>
      <c r="V60">
        <f>SQRT(V59)</f>
        <v>0.18727122346050254</v>
      </c>
    </row>
    <row r="61" spans="1:22" x14ac:dyDescent="0.2">
      <c r="B61" s="1"/>
      <c r="C61" s="13">
        <v>0.4</v>
      </c>
      <c r="D61" s="13">
        <v>0.4</v>
      </c>
    </row>
    <row r="62" spans="1:22" x14ac:dyDescent="0.2">
      <c r="B62" s="1"/>
      <c r="C62" s="13">
        <v>0.31</v>
      </c>
      <c r="D62" s="13">
        <v>0.1</v>
      </c>
    </row>
    <row r="63" spans="1:22" x14ac:dyDescent="0.2">
      <c r="B63" s="1"/>
      <c r="C63" s="13">
        <v>0.05</v>
      </c>
      <c r="D63" s="13">
        <v>0.08</v>
      </c>
    </row>
    <row r="64" spans="1:22" x14ac:dyDescent="0.2">
      <c r="B64" s="1"/>
      <c r="C64" s="13">
        <v>0.09</v>
      </c>
      <c r="D64" s="13">
        <v>0.02</v>
      </c>
    </row>
    <row r="68" spans="2:6" ht="17" thickBot="1" x14ac:dyDescent="0.25">
      <c r="B68" t="s">
        <v>43</v>
      </c>
    </row>
    <row r="69" spans="2:6" x14ac:dyDescent="0.2">
      <c r="B69" s="38" t="s">
        <v>44</v>
      </c>
      <c r="C69" s="4" t="s">
        <v>45</v>
      </c>
      <c r="D69" s="4" t="s">
        <v>38</v>
      </c>
      <c r="E69" s="4" t="s">
        <v>46</v>
      </c>
      <c r="F69" s="5" t="s">
        <v>30</v>
      </c>
    </row>
    <row r="70" spans="2:6" x14ac:dyDescent="0.2">
      <c r="B70" s="6">
        <v>0.01</v>
      </c>
      <c r="C70" s="2">
        <f>1-B70</f>
        <v>0.99</v>
      </c>
      <c r="D70" s="23" cm="1">
        <f t="array" ref="D70">MMULT(B70:C70,$G$59:$G$60)</f>
        <v>5.5910909090909094E-2</v>
      </c>
      <c r="E70" s="23">
        <f>B70^2*$F$54+C70^2*$G$55+(2*B70*C70*$F$55)</f>
        <v>4.031914809917355E-2</v>
      </c>
      <c r="F70" s="24">
        <f>SQRT(E70)</f>
        <v>0.20079628507313962</v>
      </c>
    </row>
    <row r="71" spans="2:6" x14ac:dyDescent="0.2">
      <c r="B71" s="6">
        <v>0.02</v>
      </c>
      <c r="C71" s="2">
        <f t="shared" ref="C71:C134" si="0">1-B71</f>
        <v>0.98</v>
      </c>
      <c r="D71" s="23" cm="1">
        <f t="array" ref="D71">MMULT(B71:C71,$G$59:$G$60)</f>
        <v>5.7458181818181825E-2</v>
      </c>
      <c r="E71" s="23">
        <f t="shared" ref="E71:E134" si="1">B71^2*$F$54+C71^2*$G$55+(2*B71*C71*$F$55)</f>
        <v>3.9928446942148761E-2</v>
      </c>
      <c r="F71" s="24">
        <f t="shared" ref="F71:F134" si="2">SQRT(E71)</f>
        <v>0.19982103728623962</v>
      </c>
    </row>
    <row r="72" spans="2:6" x14ac:dyDescent="0.2">
      <c r="B72" s="6">
        <v>0.03</v>
      </c>
      <c r="C72" s="2">
        <f t="shared" si="0"/>
        <v>0.97</v>
      </c>
      <c r="D72" s="23" cm="1">
        <f t="array" ref="D72">MMULT(B72:C72,$G$59:$G$60)</f>
        <v>5.9005454545454548E-2</v>
      </c>
      <c r="E72" s="23">
        <f t="shared" si="1"/>
        <v>3.9552855206611573E-2</v>
      </c>
      <c r="F72" s="24">
        <f t="shared" si="2"/>
        <v>0.19887899639381623</v>
      </c>
    </row>
    <row r="73" spans="2:6" x14ac:dyDescent="0.2">
      <c r="B73" s="6">
        <v>0.04</v>
      </c>
      <c r="C73" s="2">
        <f t="shared" si="0"/>
        <v>0.96</v>
      </c>
      <c r="D73" s="23" cm="1">
        <f t="array" ref="D73">MMULT(B73:C73,$G$59:$G$60)</f>
        <v>6.0552727272727279E-2</v>
      </c>
      <c r="E73" s="23">
        <f t="shared" si="1"/>
        <v>3.9192372892561986E-2</v>
      </c>
      <c r="F73" s="24">
        <f t="shared" si="2"/>
        <v>0.19797063644026097</v>
      </c>
    </row>
    <row r="74" spans="2:6" x14ac:dyDescent="0.2">
      <c r="B74" s="6">
        <v>0.05</v>
      </c>
      <c r="C74" s="2">
        <f t="shared" si="0"/>
        <v>0.95</v>
      </c>
      <c r="D74" s="23" cm="1">
        <f t="array" ref="D74">MMULT(B74:C74,$G$59:$G$60)</f>
        <v>6.2100000000000002E-2</v>
      </c>
      <c r="E74" s="23">
        <f t="shared" si="1"/>
        <v>3.8847E-2</v>
      </c>
      <c r="F74" s="24">
        <f t="shared" si="2"/>
        <v>0.19709642310300815</v>
      </c>
    </row>
    <row r="75" spans="2:6" x14ac:dyDescent="0.2">
      <c r="B75" s="6">
        <v>0.06</v>
      </c>
      <c r="C75" s="2">
        <f t="shared" si="0"/>
        <v>0.94</v>
      </c>
      <c r="D75" s="23" cm="1">
        <f t="array" ref="D75">MMULT(B75:C75,$G$59:$G$60)</f>
        <v>6.3647272727272733E-2</v>
      </c>
      <c r="E75" s="23">
        <f t="shared" si="1"/>
        <v>3.8516736528925621E-2</v>
      </c>
      <c r="F75" s="24">
        <f t="shared" si="2"/>
        <v>0.19625681269430018</v>
      </c>
    </row>
    <row r="76" spans="2:6" x14ac:dyDescent="0.2">
      <c r="B76" s="6">
        <v>7.0000000000000007E-2</v>
      </c>
      <c r="C76" s="2">
        <f t="shared" si="0"/>
        <v>0.92999999999999994</v>
      </c>
      <c r="D76" s="23" cm="1">
        <f t="array" ref="D76">MMULT(B76:C76,$G$59:$G$60)</f>
        <v>6.5194545454545463E-2</v>
      </c>
      <c r="E76" s="23">
        <f t="shared" si="1"/>
        <v>3.8201582479338844E-2</v>
      </c>
      <c r="F76" s="24">
        <f t="shared" si="2"/>
        <v>0.19545225114932507</v>
      </c>
    </row>
    <row r="77" spans="2:6" x14ac:dyDescent="0.2">
      <c r="B77" s="6">
        <v>0.08</v>
      </c>
      <c r="C77" s="2">
        <f t="shared" si="0"/>
        <v>0.92</v>
      </c>
      <c r="D77" s="23" cm="1">
        <f t="array" ref="D77">MMULT(B77:C77,$G$59:$G$60)</f>
        <v>6.6741818181818194E-2</v>
      </c>
      <c r="E77" s="23">
        <f t="shared" si="1"/>
        <v>3.7901537851239682E-2</v>
      </c>
      <c r="F77" s="24">
        <f t="shared" si="2"/>
        <v>0.19468317300485855</v>
      </c>
    </row>
    <row r="78" spans="2:6" x14ac:dyDescent="0.2">
      <c r="B78" s="6">
        <v>0.09</v>
      </c>
      <c r="C78" s="2">
        <f t="shared" si="0"/>
        <v>0.91</v>
      </c>
      <c r="D78" s="23" cm="1">
        <f t="array" ref="D78">MMULT(B78:C78,$G$59:$G$60)</f>
        <v>6.828909090909091E-2</v>
      </c>
      <c r="E78" s="23">
        <f t="shared" si="1"/>
        <v>3.7616602644628107E-2</v>
      </c>
      <c r="F78" s="24">
        <f t="shared" si="2"/>
        <v>0.19395000037284896</v>
      </c>
    </row>
    <row r="79" spans="2:6" x14ac:dyDescent="0.2">
      <c r="B79" s="6">
        <v>0.1</v>
      </c>
      <c r="C79" s="2">
        <f t="shared" si="0"/>
        <v>0.9</v>
      </c>
      <c r="D79" s="23" cm="1">
        <f t="array" ref="D79">MMULT(B79:C79,$G$59:$G$60)</f>
        <v>6.9836363636363641E-2</v>
      </c>
      <c r="E79" s="23">
        <f t="shared" si="1"/>
        <v>3.734677685950414E-2</v>
      </c>
      <c r="F79" s="24">
        <f t="shared" si="2"/>
        <v>0.19325314191366758</v>
      </c>
    </row>
    <row r="80" spans="2:6" x14ac:dyDescent="0.2">
      <c r="B80" s="6">
        <v>0.11</v>
      </c>
      <c r="C80" s="2">
        <f t="shared" si="0"/>
        <v>0.89</v>
      </c>
      <c r="D80" s="23" cm="1">
        <f t="array" ref="D80">MMULT(B80:C80,$G$59:$G$60)</f>
        <v>7.1383636363636371E-2</v>
      </c>
      <c r="E80" s="23">
        <f t="shared" si="1"/>
        <v>3.7092060495867774E-2</v>
      </c>
      <c r="F80" s="24">
        <f t="shared" si="2"/>
        <v>0.19259299181400077</v>
      </c>
    </row>
    <row r="81" spans="2:6" x14ac:dyDescent="0.2">
      <c r="B81" s="6">
        <v>0.12</v>
      </c>
      <c r="C81" s="2">
        <f t="shared" si="0"/>
        <v>0.88</v>
      </c>
      <c r="D81" s="23" cm="1">
        <f t="array" ref="D81">MMULT(B81:C81,$G$59:$G$60)</f>
        <v>7.2930909090909102E-2</v>
      </c>
      <c r="E81" s="23">
        <f t="shared" si="1"/>
        <v>3.6852453553719008E-2</v>
      </c>
      <c r="F81" s="24">
        <f t="shared" si="2"/>
        <v>0.19196992877458441</v>
      </c>
    </row>
    <row r="82" spans="2:6" x14ac:dyDescent="0.2">
      <c r="B82" s="6">
        <v>0.13</v>
      </c>
      <c r="C82" s="2">
        <f t="shared" si="0"/>
        <v>0.87</v>
      </c>
      <c r="D82" s="23" cm="1">
        <f t="array" ref="D82">MMULT(B82:C82,$G$59:$G$60)</f>
        <v>7.4478181818181832E-2</v>
      </c>
      <c r="E82" s="23">
        <f t="shared" si="1"/>
        <v>3.6627956033057851E-2</v>
      </c>
      <c r="F82" s="24">
        <f t="shared" si="2"/>
        <v>0.19138431501316364</v>
      </c>
    </row>
    <row r="83" spans="2:6" x14ac:dyDescent="0.2">
      <c r="B83" s="6">
        <v>0.14000000000000001</v>
      </c>
      <c r="C83" s="2">
        <f t="shared" si="0"/>
        <v>0.86</v>
      </c>
      <c r="D83" s="23" cm="1">
        <f t="array" ref="D83">MMULT(B83:C83,$G$59:$G$60)</f>
        <v>7.6025454545454549E-2</v>
      </c>
      <c r="E83" s="23">
        <f t="shared" si="1"/>
        <v>3.6418567933884295E-2</v>
      </c>
      <c r="F83" s="24">
        <f t="shared" si="2"/>
        <v>0.19083649528820293</v>
      </c>
    </row>
    <row r="84" spans="2:6" x14ac:dyDescent="0.2">
      <c r="B84" s="6">
        <v>0.15</v>
      </c>
      <c r="C84" s="2">
        <f t="shared" si="0"/>
        <v>0.85</v>
      </c>
      <c r="D84" s="23" cm="1">
        <f t="array" ref="D84">MMULT(B84:C84,$G$59:$G$60)</f>
        <v>7.7572727272727265E-2</v>
      </c>
      <c r="E84" s="23">
        <f t="shared" si="1"/>
        <v>3.6224289256198347E-2</v>
      </c>
      <c r="F84" s="24">
        <f t="shared" si="2"/>
        <v>0.1903267959489634</v>
      </c>
    </row>
    <row r="85" spans="2:6" x14ac:dyDescent="0.2">
      <c r="B85" s="6">
        <v>0.16</v>
      </c>
      <c r="C85" s="2">
        <f t="shared" si="0"/>
        <v>0.84</v>
      </c>
      <c r="D85" s="23" cm="1">
        <f t="array" ref="D85">MMULT(B85:C85,$G$59:$G$60)</f>
        <v>7.9119999999999996E-2</v>
      </c>
      <c r="E85" s="23">
        <f t="shared" si="1"/>
        <v>3.604512E-2</v>
      </c>
      <c r="F85" s="24">
        <f t="shared" si="2"/>
        <v>0.18985552401760661</v>
      </c>
    </row>
    <row r="86" spans="2:6" x14ac:dyDescent="0.2">
      <c r="B86" s="6">
        <v>0.17</v>
      </c>
      <c r="C86" s="2">
        <f t="shared" si="0"/>
        <v>0.83</v>
      </c>
      <c r="D86" s="23" cm="1">
        <f t="array" ref="D86">MMULT(B86:C86,$G$59:$G$60)</f>
        <v>8.0667272727272726E-2</v>
      </c>
      <c r="E86" s="23">
        <f t="shared" si="1"/>
        <v>3.5881060165289261E-2</v>
      </c>
      <c r="F86" s="24">
        <f t="shared" si="2"/>
        <v>0.18942296630897021</v>
      </c>
    </row>
    <row r="87" spans="2:6" x14ac:dyDescent="0.2">
      <c r="B87" s="6">
        <v>0.18</v>
      </c>
      <c r="C87" s="2">
        <f t="shared" si="0"/>
        <v>0.82000000000000006</v>
      </c>
      <c r="D87" s="23" cm="1">
        <f t="array" ref="D87">MMULT(B87:C87,$G$59:$G$60)</f>
        <v>8.2214545454545457E-2</v>
      </c>
      <c r="E87" s="23">
        <f t="shared" si="1"/>
        <v>3.5732109752066123E-2</v>
      </c>
      <c r="F87" s="24">
        <f t="shared" si="2"/>
        <v>0.18902938859358911</v>
      </c>
    </row>
    <row r="88" spans="2:6" x14ac:dyDescent="0.2">
      <c r="B88" s="6">
        <v>0.19</v>
      </c>
      <c r="C88" s="2">
        <f t="shared" si="0"/>
        <v>0.81</v>
      </c>
      <c r="D88" s="23" cm="1">
        <f t="array" ref="D88">MMULT(B88:C88,$G$59:$G$60)</f>
        <v>8.3761818181818187E-2</v>
      </c>
      <c r="E88" s="23">
        <f t="shared" si="1"/>
        <v>3.5598268760330586E-2</v>
      </c>
      <c r="F88" s="24">
        <f t="shared" si="2"/>
        <v>0.18867503480940606</v>
      </c>
    </row>
    <row r="89" spans="2:6" x14ac:dyDescent="0.2">
      <c r="B89" s="6">
        <v>0.2</v>
      </c>
      <c r="C89" s="2">
        <f t="shared" si="0"/>
        <v>0.8</v>
      </c>
      <c r="D89" s="23" cm="1">
        <f t="array" ref="D89">MMULT(B89:C89,$G$59:$G$60)</f>
        <v>8.5309090909090918E-2</v>
      </c>
      <c r="E89" s="23">
        <f t="shared" si="1"/>
        <v>3.5479537190082656E-2</v>
      </c>
      <c r="F89" s="24">
        <f t="shared" si="2"/>
        <v>0.18836012632742274</v>
      </c>
    </row>
    <row r="90" spans="2:6" x14ac:dyDescent="0.2">
      <c r="B90" s="6">
        <v>0.21</v>
      </c>
      <c r="C90" s="2">
        <f t="shared" si="0"/>
        <v>0.79</v>
      </c>
      <c r="D90" s="23" cm="1">
        <f t="array" ref="D90">MMULT(B90:C90,$G$59:$G$60)</f>
        <v>8.6856363636363648E-2</v>
      </c>
      <c r="E90" s="23">
        <f t="shared" si="1"/>
        <v>3.5375915041322321E-2</v>
      </c>
      <c r="F90" s="24">
        <f t="shared" si="2"/>
        <v>0.18808486127629284</v>
      </c>
    </row>
    <row r="91" spans="2:6" x14ac:dyDescent="0.2">
      <c r="B91" s="6">
        <v>0.22</v>
      </c>
      <c r="C91" s="2">
        <f t="shared" si="0"/>
        <v>0.78</v>
      </c>
      <c r="D91" s="23" cm="1">
        <f t="array" ref="D91">MMULT(B91:C91,$G$59:$G$60)</f>
        <v>8.8403636363636379E-2</v>
      </c>
      <c r="E91" s="23">
        <f t="shared" si="1"/>
        <v>3.5287402314049587E-2</v>
      </c>
      <c r="F91" s="24">
        <f t="shared" si="2"/>
        <v>0.18784941393054594</v>
      </c>
    </row>
    <row r="92" spans="2:6" x14ac:dyDescent="0.2">
      <c r="B92" s="6">
        <v>0.23</v>
      </c>
      <c r="C92" s="2">
        <f t="shared" si="0"/>
        <v>0.77</v>
      </c>
      <c r="D92" s="23" cm="1">
        <f t="array" ref="D92">MMULT(B92:C92,$G$59:$G$60)</f>
        <v>8.9950909090909095E-2</v>
      </c>
      <c r="E92" s="23">
        <f t="shared" si="1"/>
        <v>3.5213999008264461E-2</v>
      </c>
      <c r="F92" s="24">
        <f t="shared" si="2"/>
        <v>0.18765393416676471</v>
      </c>
    </row>
    <row r="93" spans="2:6" x14ac:dyDescent="0.2">
      <c r="B93" s="6">
        <v>0.24</v>
      </c>
      <c r="C93" s="2">
        <f t="shared" si="0"/>
        <v>0.76</v>
      </c>
      <c r="D93" s="23" cm="1">
        <f t="array" ref="D93">MMULT(B93:C93,$G$59:$G$60)</f>
        <v>9.1498181818181812E-2</v>
      </c>
      <c r="E93" s="23">
        <f t="shared" si="1"/>
        <v>3.5155705123966943E-2</v>
      </c>
      <c r="F93" s="24">
        <f t="shared" si="2"/>
        <v>0.18749854699161522</v>
      </c>
    </row>
    <row r="94" spans="2:6" x14ac:dyDescent="0.2">
      <c r="B94" s="6">
        <v>0.25</v>
      </c>
      <c r="C94" s="2">
        <f t="shared" si="0"/>
        <v>0.75</v>
      </c>
      <c r="D94" s="23" cm="1">
        <f t="array" ref="D94">MMULT(B94:C94,$G$59:$G$60)</f>
        <v>9.3045454545454542E-2</v>
      </c>
      <c r="E94" s="23">
        <f t="shared" si="1"/>
        <v>3.5112520661157026E-2</v>
      </c>
      <c r="F94" s="24">
        <f t="shared" si="2"/>
        <v>0.18738335214515997</v>
      </c>
    </row>
    <row r="95" spans="2:6" x14ac:dyDescent="0.2">
      <c r="B95" s="6">
        <v>0.26</v>
      </c>
      <c r="C95" s="2">
        <f t="shared" si="0"/>
        <v>0.74</v>
      </c>
      <c r="D95" s="23" cm="1">
        <f t="array" ref="D95">MMULT(B95:C95,$G$59:$G$60)</f>
        <v>9.4592727272727273E-2</v>
      </c>
      <c r="E95" s="23">
        <f t="shared" si="1"/>
        <v>3.5084445619834717E-2</v>
      </c>
      <c r="F95" s="24">
        <f t="shared" si="2"/>
        <v>0.18730842378236681</v>
      </c>
    </row>
    <row r="96" spans="2:6" x14ac:dyDescent="0.2">
      <c r="B96" s="6">
        <v>0.27</v>
      </c>
      <c r="C96" s="2">
        <f t="shared" si="0"/>
        <v>0.73</v>
      </c>
      <c r="D96" s="23" cm="1">
        <f t="array" ref="D96">MMULT(B96:C96,$G$59:$G$60)</f>
        <v>9.6140000000000003E-2</v>
      </c>
      <c r="E96" s="23">
        <f t="shared" si="1"/>
        <v>3.5071480000000002E-2</v>
      </c>
      <c r="F96" s="24">
        <f t="shared" si="2"/>
        <v>0.18727381023517412</v>
      </c>
    </row>
    <row r="97" spans="2:6" x14ac:dyDescent="0.2">
      <c r="B97" s="6">
        <v>0.28000000000000003</v>
      </c>
      <c r="C97" s="2">
        <f t="shared" si="0"/>
        <v>0.72</v>
      </c>
      <c r="D97" s="23" cm="1">
        <f t="array" ref="D97">MMULT(B97:C97,$G$59:$G$60)</f>
        <v>9.7687272727272734E-2</v>
      </c>
      <c r="E97" s="23">
        <f t="shared" si="1"/>
        <v>3.5073623801652895E-2</v>
      </c>
      <c r="F97" s="24">
        <f t="shared" si="2"/>
        <v>0.18727953385688703</v>
      </c>
    </row>
    <row r="98" spans="2:6" x14ac:dyDescent="0.2">
      <c r="B98" s="6">
        <v>0.28999999999999998</v>
      </c>
      <c r="C98" s="2">
        <f t="shared" si="0"/>
        <v>0.71</v>
      </c>
      <c r="D98" s="23" cm="1">
        <f t="array" ref="D98">MMULT(B98:C98,$G$59:$G$60)</f>
        <v>9.923454545454545E-2</v>
      </c>
      <c r="E98" s="23">
        <f t="shared" si="1"/>
        <v>3.5090877024793389E-2</v>
      </c>
      <c r="F98" s="24">
        <f t="shared" si="2"/>
        <v>0.18732559095007117</v>
      </c>
    </row>
    <row r="99" spans="2:6" x14ac:dyDescent="0.2">
      <c r="B99" s="6">
        <v>0.3</v>
      </c>
      <c r="C99" s="2">
        <f t="shared" si="0"/>
        <v>0.7</v>
      </c>
      <c r="D99" s="23" cm="1">
        <f t="array" ref="D99">MMULT(B99:C99,$G$59:$G$60)</f>
        <v>0.10078181818181817</v>
      </c>
      <c r="E99" s="23">
        <f t="shared" si="1"/>
        <v>3.5123239669421491E-2</v>
      </c>
      <c r="F99" s="24">
        <f t="shared" si="2"/>
        <v>0.18741195177848582</v>
      </c>
    </row>
    <row r="100" spans="2:6" x14ac:dyDescent="0.2">
      <c r="B100" s="6">
        <v>0.31</v>
      </c>
      <c r="C100" s="2">
        <f t="shared" si="0"/>
        <v>0.69</v>
      </c>
      <c r="D100" s="23" cm="1">
        <f t="array" ref="D100">MMULT(B100:C100,$G$59:$G$60)</f>
        <v>0.10232909090909091</v>
      </c>
      <c r="E100" s="23">
        <f t="shared" si="1"/>
        <v>3.5170711735537187E-2</v>
      </c>
      <c r="F100" s="24">
        <f t="shared" si="2"/>
        <v>0.18753856066296656</v>
      </c>
    </row>
    <row r="101" spans="2:6" x14ac:dyDescent="0.2">
      <c r="B101" s="6">
        <v>0.32</v>
      </c>
      <c r="C101" s="2">
        <f t="shared" si="0"/>
        <v>0.67999999999999994</v>
      </c>
      <c r="D101" s="23" cm="1">
        <f t="array" ref="D101">MMULT(B101:C101,$G$59:$G$60)</f>
        <v>0.10387636363636363</v>
      </c>
      <c r="E101" s="23">
        <f t="shared" si="1"/>
        <v>3.5233293223140491E-2</v>
      </c>
      <c r="F101" s="24">
        <f t="shared" si="2"/>
        <v>0.18770533616053778</v>
      </c>
    </row>
    <row r="102" spans="2:6" x14ac:dyDescent="0.2">
      <c r="B102" s="6">
        <v>0.33</v>
      </c>
      <c r="C102" s="2">
        <f t="shared" si="0"/>
        <v>0.66999999999999993</v>
      </c>
      <c r="D102" s="23" cm="1">
        <f t="array" ref="D102">MMULT(B102:C102,$G$59:$G$60)</f>
        <v>0.10542363636363636</v>
      </c>
      <c r="E102" s="23">
        <f t="shared" si="1"/>
        <v>3.5310984132231403E-2</v>
      </c>
      <c r="F102" s="24">
        <f t="shared" si="2"/>
        <v>0.1879121713254131</v>
      </c>
    </row>
    <row r="103" spans="2:6" x14ac:dyDescent="0.2">
      <c r="B103" s="6">
        <v>0.34</v>
      </c>
      <c r="C103" s="2">
        <f t="shared" si="0"/>
        <v>0.65999999999999992</v>
      </c>
      <c r="D103" s="23" cm="1">
        <f t="array" ref="D103">MMULT(B103:C103,$G$59:$G$60)</f>
        <v>0.10697090909090909</v>
      </c>
      <c r="E103" s="23">
        <f t="shared" si="1"/>
        <v>3.5403784462809916E-2</v>
      </c>
      <c r="F103" s="24">
        <f t="shared" si="2"/>
        <v>0.18815893404994066</v>
      </c>
    </row>
    <row r="104" spans="2:6" x14ac:dyDescent="0.2">
      <c r="B104" s="6">
        <v>0.35</v>
      </c>
      <c r="C104" s="2">
        <f t="shared" si="0"/>
        <v>0.65</v>
      </c>
      <c r="D104" s="23" cm="1">
        <f t="array" ref="D104">MMULT(B104:C104,$G$59:$G$60)</f>
        <v>0.10851818181818182</v>
      </c>
      <c r="E104" s="23">
        <f t="shared" si="1"/>
        <v>3.551169421487603E-2</v>
      </c>
      <c r="F104" s="24">
        <f t="shared" si="2"/>
        <v>0.18844546748297245</v>
      </c>
    </row>
    <row r="105" spans="2:6" x14ac:dyDescent="0.2">
      <c r="B105" s="6">
        <v>0.36</v>
      </c>
      <c r="C105" s="2">
        <f t="shared" si="0"/>
        <v>0.64</v>
      </c>
      <c r="D105" s="23" cm="1">
        <f t="array" ref="D105">MMULT(B105:C105,$G$59:$G$60)</f>
        <v>0.11006545454545455</v>
      </c>
      <c r="E105" s="23">
        <f t="shared" si="1"/>
        <v>3.5634713388429752E-2</v>
      </c>
      <c r="F105" s="24">
        <f t="shared" si="2"/>
        <v>0.1887715905225936</v>
      </c>
    </row>
    <row r="106" spans="2:6" x14ac:dyDescent="0.2">
      <c r="B106" s="6">
        <v>0.37</v>
      </c>
      <c r="C106" s="2">
        <f t="shared" si="0"/>
        <v>0.63</v>
      </c>
      <c r="D106" s="23" cm="1">
        <f t="array" ref="D106">MMULT(B106:C106,$G$59:$G$60)</f>
        <v>0.11161272727272728</v>
      </c>
      <c r="E106" s="23">
        <f t="shared" si="1"/>
        <v>3.5772841983471075E-2</v>
      </c>
      <c r="F106" s="24">
        <f t="shared" si="2"/>
        <v>0.18913709837964385</v>
      </c>
    </row>
    <row r="107" spans="2:6" x14ac:dyDescent="0.2">
      <c r="B107" s="6">
        <v>0.38</v>
      </c>
      <c r="C107" s="2">
        <f t="shared" si="0"/>
        <v>0.62</v>
      </c>
      <c r="D107" s="23" cm="1">
        <f t="array" ref="D107">MMULT(B107:C107,$G$59:$G$60)</f>
        <v>0.11316</v>
      </c>
      <c r="E107" s="23">
        <f t="shared" si="1"/>
        <v>3.5926080000000006E-2</v>
      </c>
      <c r="F107" s="24">
        <f t="shared" si="2"/>
        <v>0.1895417632080065</v>
      </c>
    </row>
    <row r="108" spans="2:6" x14ac:dyDescent="0.2">
      <c r="B108" s="6">
        <v>0.39</v>
      </c>
      <c r="C108" s="2">
        <f t="shared" si="0"/>
        <v>0.61</v>
      </c>
      <c r="D108" s="23" cm="1">
        <f t="array" ref="D108">MMULT(B108:C108,$G$59:$G$60)</f>
        <v>0.11470727272727274</v>
      </c>
      <c r="E108" s="23">
        <f t="shared" si="1"/>
        <v>3.6094427438016531E-2</v>
      </c>
      <c r="F108" s="24">
        <f t="shared" si="2"/>
        <v>0.18998533479723254</v>
      </c>
    </row>
    <row r="109" spans="2:6" x14ac:dyDescent="0.2">
      <c r="B109" s="6">
        <v>0.4</v>
      </c>
      <c r="C109" s="2">
        <f t="shared" si="0"/>
        <v>0.6</v>
      </c>
      <c r="D109" s="23" cm="1">
        <f t="array" ref="D109">MMULT(B109:C109,$G$59:$G$60)</f>
        <v>0.11625454545454546</v>
      </c>
      <c r="E109" s="23">
        <f t="shared" si="1"/>
        <v>3.6277884297520657E-2</v>
      </c>
      <c r="F109" s="24">
        <f t="shared" si="2"/>
        <v>0.19046754132271634</v>
      </c>
    </row>
    <row r="110" spans="2:6" x14ac:dyDescent="0.2">
      <c r="B110" s="6">
        <v>0.41</v>
      </c>
      <c r="C110" s="2">
        <f t="shared" si="0"/>
        <v>0.59000000000000008</v>
      </c>
      <c r="D110" s="23" cm="1">
        <f t="array" ref="D110">MMULT(B110:C110,$G$59:$G$60)</f>
        <v>0.11780181818181817</v>
      </c>
      <c r="E110" s="23">
        <f t="shared" si="1"/>
        <v>3.6476450578512398E-2</v>
      </c>
      <c r="F110" s="24">
        <f t="shared" si="2"/>
        <v>0.19098809014834511</v>
      </c>
    </row>
    <row r="111" spans="2:6" x14ac:dyDescent="0.2">
      <c r="B111" s="6">
        <v>0.42</v>
      </c>
      <c r="C111" s="2">
        <f t="shared" si="0"/>
        <v>0.58000000000000007</v>
      </c>
      <c r="D111" s="23" cm="1">
        <f t="array" ref="D111">MMULT(B111:C111,$G$59:$G$60)</f>
        <v>0.1193490909090909</v>
      </c>
      <c r="E111" s="23">
        <f t="shared" si="1"/>
        <v>3.6690126280991733E-2</v>
      </c>
      <c r="F111" s="24">
        <f t="shared" si="2"/>
        <v>0.1915466686763091</v>
      </c>
    </row>
    <row r="112" spans="2:6" x14ac:dyDescent="0.2">
      <c r="B112" s="6">
        <v>0.43</v>
      </c>
      <c r="C112" s="2">
        <f t="shared" si="0"/>
        <v>0.57000000000000006</v>
      </c>
      <c r="D112" s="23" cm="1">
        <f t="array" ref="D112">MMULT(B112:C112,$G$59:$G$60)</f>
        <v>0.12089636363636364</v>
      </c>
      <c r="E112" s="23">
        <f t="shared" si="1"/>
        <v>3.6918911404958683E-2</v>
      </c>
      <c r="F112" s="24">
        <f t="shared" si="2"/>
        <v>0.1921429452385871</v>
      </c>
    </row>
    <row r="113" spans="2:6" x14ac:dyDescent="0.2">
      <c r="B113" s="6">
        <v>0.44</v>
      </c>
      <c r="C113" s="2">
        <f t="shared" si="0"/>
        <v>0.56000000000000005</v>
      </c>
      <c r="D113" s="23" cm="1">
        <f t="array" ref="D113">MMULT(B113:C113,$G$59:$G$60)</f>
        <v>0.12244363636363637</v>
      </c>
      <c r="E113" s="23">
        <f t="shared" si="1"/>
        <v>3.7162805950413227E-2</v>
      </c>
      <c r="F113" s="24">
        <f t="shared" si="2"/>
        <v>0.19277657002450591</v>
      </c>
    </row>
    <row r="114" spans="2:6" x14ac:dyDescent="0.2">
      <c r="B114" s="6">
        <v>0.45</v>
      </c>
      <c r="C114" s="2">
        <f t="shared" si="0"/>
        <v>0.55000000000000004</v>
      </c>
      <c r="D114" s="23" cm="1">
        <f t="array" ref="D114">MMULT(B114:C114,$G$59:$G$60)</f>
        <v>0.1239909090909091</v>
      </c>
      <c r="E114" s="23">
        <f t="shared" si="1"/>
        <v>3.7421809917355373E-2</v>
      </c>
      <c r="F114" s="24">
        <f t="shared" si="2"/>
        <v>0.19344717603871961</v>
      </c>
    </row>
    <row r="115" spans="2:6" x14ac:dyDescent="0.2">
      <c r="B115" s="6">
        <v>0.46</v>
      </c>
      <c r="C115" s="2">
        <f t="shared" si="0"/>
        <v>0.54</v>
      </c>
      <c r="D115" s="23" cm="1">
        <f t="array" ref="D115">MMULT(B115:C115,$G$59:$G$60)</f>
        <v>0.12553818181818183</v>
      </c>
      <c r="E115" s="23">
        <f t="shared" si="1"/>
        <v>3.7695923305785126E-2</v>
      </c>
      <c r="F115" s="24">
        <f t="shared" si="2"/>
        <v>0.19415438008395569</v>
      </c>
    </row>
    <row r="116" spans="2:6" x14ac:dyDescent="0.2">
      <c r="B116" s="6">
        <v>0.47</v>
      </c>
      <c r="C116" s="2">
        <f t="shared" si="0"/>
        <v>0.53</v>
      </c>
      <c r="D116" s="23" cm="1">
        <f t="array" ref="D116">MMULT(B116:C116,$G$59:$G$60)</f>
        <v>0.12708545454545453</v>
      </c>
      <c r="E116" s="23">
        <f t="shared" si="1"/>
        <v>3.798514611570248E-2</v>
      </c>
      <c r="F116" s="24">
        <f t="shared" si="2"/>
        <v>0.19489778376293168</v>
      </c>
    </row>
    <row r="117" spans="2:6" x14ac:dyDescent="0.2">
      <c r="B117" s="6">
        <v>0.48</v>
      </c>
      <c r="C117" s="2">
        <f t="shared" si="0"/>
        <v>0.52</v>
      </c>
      <c r="D117" s="23" cm="1">
        <f t="array" ref="D117">MMULT(B117:C117,$G$59:$G$60)</f>
        <v>0.12863272727272726</v>
      </c>
      <c r="E117" s="23">
        <f t="shared" si="1"/>
        <v>3.8289478347107435E-2</v>
      </c>
      <c r="F117" s="24">
        <f t="shared" si="2"/>
        <v>0.19567697449395377</v>
      </c>
    </row>
    <row r="118" spans="2:6" x14ac:dyDescent="0.2">
      <c r="B118" s="6">
        <v>0.49</v>
      </c>
      <c r="C118" s="2">
        <f t="shared" si="0"/>
        <v>0.51</v>
      </c>
      <c r="D118" s="23" cm="1">
        <f t="array" ref="D118">MMULT(B118:C118,$G$59:$G$60)</f>
        <v>0.13017999999999999</v>
      </c>
      <c r="E118" s="23">
        <f t="shared" si="1"/>
        <v>3.8608919999999998E-2</v>
      </c>
      <c r="F118" s="24">
        <f t="shared" si="2"/>
        <v>0.19649152653486104</v>
      </c>
    </row>
    <row r="119" spans="2:6" x14ac:dyDescent="0.2">
      <c r="B119" s="6">
        <v>0.5</v>
      </c>
      <c r="C119" s="2">
        <f t="shared" si="0"/>
        <v>0.5</v>
      </c>
      <c r="D119" s="23" cm="1">
        <f t="array" ref="D119">MMULT(B119:C119,$G$59:$G$60)</f>
        <v>0.13172727272727272</v>
      </c>
      <c r="E119" s="23">
        <f t="shared" si="1"/>
        <v>3.8943471074380162E-2</v>
      </c>
      <c r="F119" s="24">
        <f t="shared" si="2"/>
        <v>0.19734100201017568</v>
      </c>
    </row>
    <row r="120" spans="2:6" x14ac:dyDescent="0.2">
      <c r="B120" s="6">
        <v>0.51</v>
      </c>
      <c r="C120" s="2">
        <f t="shared" si="0"/>
        <v>0.49</v>
      </c>
      <c r="D120" s="23" cm="1">
        <f t="array" ref="D120">MMULT(B120:C120,$G$59:$G$60)</f>
        <v>0.13327454545454545</v>
      </c>
      <c r="E120" s="23">
        <f t="shared" si="1"/>
        <v>3.9293131570247934E-2</v>
      </c>
      <c r="F120" s="24">
        <f t="shared" si="2"/>
        <v>0.19822495193655096</v>
      </c>
    </row>
    <row r="121" spans="2:6" x14ac:dyDescent="0.2">
      <c r="B121" s="6">
        <v>0.52</v>
      </c>
      <c r="C121" s="2">
        <f t="shared" si="0"/>
        <v>0.48</v>
      </c>
      <c r="D121" s="23" cm="1">
        <f t="array" ref="D121">MMULT(B121:C121,$G$59:$G$60)</f>
        <v>0.13482181818181818</v>
      </c>
      <c r="E121" s="23">
        <f t="shared" si="1"/>
        <v>3.9657901487603307E-2</v>
      </c>
      <c r="F121" s="24">
        <f t="shared" si="2"/>
        <v>0.19914291724187258</v>
      </c>
    </row>
    <row r="122" spans="2:6" x14ac:dyDescent="0.2">
      <c r="B122" s="6">
        <v>0.53</v>
      </c>
      <c r="C122" s="2">
        <f t="shared" si="0"/>
        <v>0.47</v>
      </c>
      <c r="D122" s="23" cm="1">
        <f t="array" ref="D122">MMULT(B122:C122,$G$59:$G$60)</f>
        <v>0.13636909090909091</v>
      </c>
      <c r="E122" s="23">
        <f t="shared" si="1"/>
        <v>4.0037780826446281E-2</v>
      </c>
      <c r="F122" s="24">
        <f t="shared" si="2"/>
        <v>0.20009442977366032</v>
      </c>
    </row>
    <row r="123" spans="2:6" x14ac:dyDescent="0.2">
      <c r="B123" s="6">
        <v>0.54</v>
      </c>
      <c r="C123" s="2">
        <f t="shared" si="0"/>
        <v>0.45999999999999996</v>
      </c>
      <c r="D123" s="23" cm="1">
        <f t="array" ref="D123">MMULT(B123:C123,$G$59:$G$60)</f>
        <v>0.13791636363636364</v>
      </c>
      <c r="E123" s="23">
        <f t="shared" si="1"/>
        <v>4.0432769586776857E-2</v>
      </c>
      <c r="F123" s="24">
        <f t="shared" si="2"/>
        <v>0.20107901329272743</v>
      </c>
    </row>
    <row r="124" spans="2:6" x14ac:dyDescent="0.2">
      <c r="B124" s="6">
        <v>0.55000000000000004</v>
      </c>
      <c r="C124" s="2">
        <f t="shared" si="0"/>
        <v>0.44999999999999996</v>
      </c>
      <c r="D124" s="23" cm="1">
        <f t="array" ref="D124">MMULT(B124:C124,$G$59:$G$60)</f>
        <v>0.13946363636363637</v>
      </c>
      <c r="E124" s="23">
        <f t="shared" si="1"/>
        <v>4.084286776859504E-2</v>
      </c>
      <c r="F124" s="24">
        <f t="shared" si="2"/>
        <v>0.20209618444838348</v>
      </c>
    </row>
    <row r="125" spans="2:6" x14ac:dyDescent="0.2">
      <c r="B125" s="6">
        <v>0.56000000000000005</v>
      </c>
      <c r="C125" s="2">
        <f t="shared" si="0"/>
        <v>0.43999999999999995</v>
      </c>
      <c r="D125" s="23" cm="1">
        <f t="array" ref="D125">MMULT(B125:C125,$G$59:$G$60)</f>
        <v>0.1410109090909091</v>
      </c>
      <c r="E125" s="23">
        <f t="shared" si="1"/>
        <v>4.1268075371900824E-2</v>
      </c>
      <c r="F125" s="24">
        <f t="shared" si="2"/>
        <v>0.20314545373180476</v>
      </c>
    </row>
    <row r="126" spans="2:6" x14ac:dyDescent="0.2">
      <c r="B126" s="6">
        <v>0.56999999999999995</v>
      </c>
      <c r="C126" s="2">
        <f t="shared" si="0"/>
        <v>0.43000000000000005</v>
      </c>
      <c r="D126" s="23" cm="1">
        <f t="array" ref="D126">MMULT(B126:C126,$G$59:$G$60)</f>
        <v>0.14255818181818181</v>
      </c>
      <c r="E126" s="23">
        <f t="shared" si="1"/>
        <v>4.1708392396694209E-2</v>
      </c>
      <c r="F126" s="24">
        <f t="shared" si="2"/>
        <v>0.20422632640454122</v>
      </c>
    </row>
    <row r="127" spans="2:6" x14ac:dyDescent="0.2">
      <c r="B127" s="6">
        <v>0.57999999999999996</v>
      </c>
      <c r="C127" s="2">
        <f t="shared" si="0"/>
        <v>0.42000000000000004</v>
      </c>
      <c r="D127" s="23" cm="1">
        <f t="array" ref="D127">MMULT(B127:C127,$G$59:$G$60)</f>
        <v>0.14410545454545454</v>
      </c>
      <c r="E127" s="23">
        <f t="shared" si="1"/>
        <v>4.2163818842975195E-2</v>
      </c>
      <c r="F127" s="24">
        <f t="shared" si="2"/>
        <v>0.20533830339947584</v>
      </c>
    </row>
    <row r="128" spans="2:6" x14ac:dyDescent="0.2">
      <c r="B128" s="6">
        <v>0.59</v>
      </c>
      <c r="C128" s="2">
        <f t="shared" si="0"/>
        <v>0.41000000000000003</v>
      </c>
      <c r="D128" s="23" cm="1">
        <f t="array" ref="D128">MMULT(B128:C128,$G$59:$G$60)</f>
        <v>0.14565272727272727</v>
      </c>
      <c r="E128" s="23">
        <f t="shared" si="1"/>
        <v>4.2634354710743796E-2</v>
      </c>
      <c r="F128" s="24">
        <f t="shared" si="2"/>
        <v>0.20648088219189639</v>
      </c>
    </row>
    <row r="129" spans="2:6" x14ac:dyDescent="0.2">
      <c r="B129" s="6">
        <v>0.6</v>
      </c>
      <c r="C129" s="2">
        <f t="shared" si="0"/>
        <v>0.4</v>
      </c>
      <c r="D129" s="23" cm="1">
        <f t="array" ref="D129">MMULT(B129:C129,$G$59:$G$60)</f>
        <v>0.14719999999999997</v>
      </c>
      <c r="E129" s="23">
        <f t="shared" si="1"/>
        <v>4.3119999999999992E-2</v>
      </c>
      <c r="F129" s="24">
        <f t="shared" si="2"/>
        <v>0.20765355763867854</v>
      </c>
    </row>
    <row r="130" spans="2:6" x14ac:dyDescent="0.2">
      <c r="B130" s="6">
        <v>0.61</v>
      </c>
      <c r="C130" s="2">
        <f t="shared" si="0"/>
        <v>0.39</v>
      </c>
      <c r="D130" s="23" cm="1">
        <f t="array" ref="D130">MMULT(B130:C130,$G$59:$G$60)</f>
        <v>0.14874727272727273</v>
      </c>
      <c r="E130" s="23">
        <f t="shared" si="1"/>
        <v>4.3620754710743802E-2</v>
      </c>
      <c r="F130" s="24">
        <f t="shared" si="2"/>
        <v>0.20885582278390949</v>
      </c>
    </row>
    <row r="131" spans="2:6" x14ac:dyDescent="0.2">
      <c r="B131" s="6">
        <v>0.62</v>
      </c>
      <c r="C131" s="2">
        <f t="shared" si="0"/>
        <v>0.38</v>
      </c>
      <c r="D131" s="23" cm="1">
        <f t="array" ref="D131">MMULT(B131:C131,$G$59:$G$60)</f>
        <v>0.15029454545454546</v>
      </c>
      <c r="E131" s="23">
        <f t="shared" si="1"/>
        <v>4.4136618842975206E-2</v>
      </c>
      <c r="F131" s="24">
        <f t="shared" si="2"/>
        <v>0.21008716962959734</v>
      </c>
    </row>
    <row r="132" spans="2:6" x14ac:dyDescent="0.2">
      <c r="B132" s="6">
        <v>0.63</v>
      </c>
      <c r="C132" s="2">
        <f t="shared" si="0"/>
        <v>0.37</v>
      </c>
      <c r="D132" s="23" cm="1">
        <f t="array" ref="D132">MMULT(B132:C132,$G$59:$G$60)</f>
        <v>0.15184181818181819</v>
      </c>
      <c r="E132" s="23">
        <f t="shared" si="1"/>
        <v>4.4667592396694218E-2</v>
      </c>
      <c r="F132" s="24">
        <f t="shared" si="2"/>
        <v>0.21134708987041723</v>
      </c>
    </row>
    <row r="133" spans="2:6" x14ac:dyDescent="0.2">
      <c r="B133" s="6">
        <v>0.64</v>
      </c>
      <c r="C133" s="2">
        <f t="shared" si="0"/>
        <v>0.36</v>
      </c>
      <c r="D133" s="23" cm="1">
        <f t="array" ref="D133">MMULT(B133:C133,$G$59:$G$60)</f>
        <v>0.15338909090909089</v>
      </c>
      <c r="E133" s="23">
        <f t="shared" si="1"/>
        <v>4.5213675371900824E-2</v>
      </c>
      <c r="F133" s="24">
        <f t="shared" si="2"/>
        <v>0.21263507559173023</v>
      </c>
    </row>
    <row r="134" spans="2:6" x14ac:dyDescent="0.2">
      <c r="B134" s="6">
        <v>0.65</v>
      </c>
      <c r="C134" s="2">
        <f t="shared" si="0"/>
        <v>0.35</v>
      </c>
      <c r="D134" s="23" cm="1">
        <f t="array" ref="D134">MMULT(B134:C134,$G$59:$G$60)</f>
        <v>0.15493636363636362</v>
      </c>
      <c r="E134" s="23">
        <f t="shared" si="1"/>
        <v>4.5774867768595046E-2</v>
      </c>
      <c r="F134" s="24">
        <f t="shared" si="2"/>
        <v>0.21395061993038264</v>
      </c>
    </row>
    <row r="135" spans="2:6" x14ac:dyDescent="0.2">
      <c r="B135" s="6">
        <v>0.66</v>
      </c>
      <c r="C135" s="2">
        <f t="shared" ref="C135:C169" si="3">1-B135</f>
        <v>0.33999999999999997</v>
      </c>
      <c r="D135" s="23" cm="1">
        <f t="array" ref="D135">MMULT(B135:C135,$G$59:$G$60)</f>
        <v>0.15648363636363635</v>
      </c>
      <c r="E135" s="23">
        <f t="shared" ref="E135:E169" si="4">B135^2*$F$54+C135^2*$G$55+(2*B135*C135*$F$55)</f>
        <v>4.6351169586776861E-2</v>
      </c>
      <c r="F135" s="24">
        <f t="shared" ref="F135:F169" si="5">SQRT(E135)</f>
        <v>0.21529321769804283</v>
      </c>
    </row>
    <row r="136" spans="2:6" x14ac:dyDescent="0.2">
      <c r="B136" s="6">
        <v>0.67</v>
      </c>
      <c r="C136" s="2">
        <f t="shared" si="3"/>
        <v>0.32999999999999996</v>
      </c>
      <c r="D136" s="23" cm="1">
        <f t="array" ref="D136">MMULT(B136:C136,$G$59:$G$60)</f>
        <v>0.15803090909090911</v>
      </c>
      <c r="E136" s="23">
        <f t="shared" si="4"/>
        <v>4.6942580826446284E-2</v>
      </c>
      <c r="F136" s="24">
        <f t="shared" si="5"/>
        <v>0.21666236596706473</v>
      </c>
    </row>
    <row r="137" spans="2:6" x14ac:dyDescent="0.2">
      <c r="B137" s="6">
        <v>0.68</v>
      </c>
      <c r="C137" s="2">
        <f t="shared" si="3"/>
        <v>0.31999999999999995</v>
      </c>
      <c r="D137" s="23" cm="1">
        <f t="array" ref="D137">MMULT(B137:C137,$G$59:$G$60)</f>
        <v>0.15957818181818181</v>
      </c>
      <c r="E137" s="23">
        <f t="shared" si="4"/>
        <v>4.7549101487603308E-2</v>
      </c>
      <c r="F137" s="24">
        <f t="shared" si="5"/>
        <v>0.21805756461907785</v>
      </c>
    </row>
    <row r="138" spans="2:6" x14ac:dyDescent="0.2">
      <c r="B138" s="6">
        <v>0.69</v>
      </c>
      <c r="C138" s="2">
        <f t="shared" si="3"/>
        <v>0.31000000000000005</v>
      </c>
      <c r="D138" s="23" cm="1">
        <f t="array" ref="D138">MMULT(B138:C138,$G$59:$G$60)</f>
        <v>0.16112545454545452</v>
      </c>
      <c r="E138" s="23">
        <f t="shared" si="4"/>
        <v>4.817073157024792E-2</v>
      </c>
      <c r="F138" s="24">
        <f t="shared" si="5"/>
        <v>0.21947831685669525</v>
      </c>
    </row>
    <row r="139" spans="2:6" x14ac:dyDescent="0.2">
      <c r="B139" s="6">
        <v>0.7</v>
      </c>
      <c r="C139" s="2">
        <f t="shared" si="3"/>
        <v>0.30000000000000004</v>
      </c>
      <c r="D139" s="23" cm="1">
        <f t="array" ref="D139">MMULT(B139:C139,$G$59:$G$60)</f>
        <v>0.16267272727272725</v>
      </c>
      <c r="E139" s="23">
        <f t="shared" si="4"/>
        <v>4.8807471074380153E-2</v>
      </c>
      <c r="F139" s="24">
        <f t="shared" si="5"/>
        <v>0.22092412967890165</v>
      </c>
    </row>
    <row r="140" spans="2:6" x14ac:dyDescent="0.2">
      <c r="B140" s="6">
        <v>0.71</v>
      </c>
      <c r="C140" s="2">
        <f t="shared" si="3"/>
        <v>0.29000000000000004</v>
      </c>
      <c r="D140" s="23" cm="1">
        <f t="array" ref="D140">MMULT(B140:C140,$G$59:$G$60)</f>
        <v>0.16422</v>
      </c>
      <c r="E140" s="23">
        <f t="shared" si="4"/>
        <v>4.9459320000000001E-2</v>
      </c>
      <c r="F140" s="24">
        <f t="shared" si="5"/>
        <v>0.22239451432083482</v>
      </c>
    </row>
    <row r="141" spans="2:6" x14ac:dyDescent="0.2">
      <c r="B141" s="6">
        <v>0.72</v>
      </c>
      <c r="C141" s="2">
        <f t="shared" si="3"/>
        <v>0.28000000000000003</v>
      </c>
      <c r="D141" s="23" cm="1">
        <f t="array" ref="D141">MMULT(B141:C141,$G$59:$G$60)</f>
        <v>0.16576727272727274</v>
      </c>
      <c r="E141" s="23">
        <f t="shared" si="4"/>
        <v>5.0126278347107429E-2</v>
      </c>
      <c r="F141" s="24">
        <f t="shared" si="5"/>
        <v>0.22388898665880694</v>
      </c>
    </row>
    <row r="142" spans="2:6" x14ac:dyDescent="0.2">
      <c r="B142" s="6">
        <v>0.73</v>
      </c>
      <c r="C142" s="2">
        <f t="shared" si="3"/>
        <v>0.27</v>
      </c>
      <c r="D142" s="23" cm="1">
        <f t="array" ref="D142">MMULT(B142:C142,$G$59:$G$60)</f>
        <v>0.16731454545454544</v>
      </c>
      <c r="E142" s="23">
        <f t="shared" si="4"/>
        <v>5.0808346115702466E-2</v>
      </c>
      <c r="F142" s="24">
        <f t="shared" si="5"/>
        <v>0.22540706758152565</v>
      </c>
    </row>
    <row r="143" spans="2:6" x14ac:dyDescent="0.2">
      <c r="B143" s="6">
        <v>0.74</v>
      </c>
      <c r="C143" s="2">
        <f t="shared" si="3"/>
        <v>0.26</v>
      </c>
      <c r="D143" s="23" cm="1">
        <f t="array" ref="D143">MMULT(B143:C143,$G$59:$G$60)</f>
        <v>0.16886181818181817</v>
      </c>
      <c r="E143" s="23">
        <f t="shared" si="4"/>
        <v>5.1505523305785117E-2</v>
      </c>
      <c r="F143" s="24">
        <f t="shared" si="5"/>
        <v>0.2269482833285705</v>
      </c>
    </row>
    <row r="144" spans="2:6" x14ac:dyDescent="0.2">
      <c r="B144" s="6">
        <v>0.75</v>
      </c>
      <c r="C144" s="2">
        <f t="shared" si="3"/>
        <v>0.25</v>
      </c>
      <c r="D144" s="23" cm="1">
        <f t="array" ref="D144">MMULT(B144:C144,$G$59:$G$60)</f>
        <v>0.1704090909090909</v>
      </c>
      <c r="E144" s="23">
        <f t="shared" si="4"/>
        <v>5.2217809917355362E-2</v>
      </c>
      <c r="F144" s="24">
        <f t="shared" si="5"/>
        <v>0.22851216579726202</v>
      </c>
    </row>
    <row r="145" spans="2:6" x14ac:dyDescent="0.2">
      <c r="B145" s="6">
        <v>0.76</v>
      </c>
      <c r="C145" s="2">
        <f t="shared" si="3"/>
        <v>0.24</v>
      </c>
      <c r="D145" s="23" cm="1">
        <f t="array" ref="D145">MMULT(B145:C145,$G$59:$G$60)</f>
        <v>0.17195636363636363</v>
      </c>
      <c r="E145" s="23">
        <f t="shared" si="4"/>
        <v>5.2945205950413209E-2</v>
      </c>
      <c r="F145" s="24">
        <f t="shared" si="5"/>
        <v>0.23009825281912336</v>
      </c>
    </row>
    <row r="146" spans="2:6" x14ac:dyDescent="0.2">
      <c r="B146" s="6">
        <v>0.77</v>
      </c>
      <c r="C146" s="2">
        <f t="shared" si="3"/>
        <v>0.22999999999999998</v>
      </c>
      <c r="D146" s="23" cm="1">
        <f t="array" ref="D146">MMULT(B146:C146,$G$59:$G$60)</f>
        <v>0.17350363636363636</v>
      </c>
      <c r="E146" s="23">
        <f t="shared" si="4"/>
        <v>5.3687711404958663E-2</v>
      </c>
      <c r="F146" s="24">
        <f t="shared" si="5"/>
        <v>0.23170608840718593</v>
      </c>
    </row>
    <row r="147" spans="2:6" x14ac:dyDescent="0.2">
      <c r="B147" s="6">
        <v>0.78</v>
      </c>
      <c r="C147" s="2">
        <f t="shared" si="3"/>
        <v>0.21999999999999997</v>
      </c>
      <c r="D147" s="23" cm="1">
        <f t="array" ref="D147">MMULT(B147:C147,$G$59:$G$60)</f>
        <v>0.17505090909090909</v>
      </c>
      <c r="E147" s="23">
        <f t="shared" si="4"/>
        <v>5.4445326280991732E-2</v>
      </c>
      <c r="F147" s="24">
        <f t="shared" si="5"/>
        <v>0.23333522297542592</v>
      </c>
    </row>
    <row r="148" spans="2:6" x14ac:dyDescent="0.2">
      <c r="B148" s="6">
        <v>0.79</v>
      </c>
      <c r="C148" s="2">
        <f t="shared" si="3"/>
        <v>0.20999999999999996</v>
      </c>
      <c r="D148" s="23" cm="1">
        <f t="array" ref="D148">MMULT(B148:C148,$G$59:$G$60)</f>
        <v>0.17659818181818182</v>
      </c>
      <c r="E148" s="23">
        <f t="shared" si="4"/>
        <v>5.5218050578512395E-2</v>
      </c>
      <c r="F148" s="24">
        <f t="shared" si="5"/>
        <v>0.23498521353164414</v>
      </c>
    </row>
    <row r="149" spans="2:6" x14ac:dyDescent="0.2">
      <c r="B149" s="6">
        <v>0.8</v>
      </c>
      <c r="C149" s="2">
        <f t="shared" si="3"/>
        <v>0.19999999999999996</v>
      </c>
      <c r="D149" s="23" cm="1">
        <f t="array" ref="D149">MMULT(B149:C149,$G$59:$G$60)</f>
        <v>0.17814545454545455</v>
      </c>
      <c r="E149" s="23">
        <f t="shared" si="4"/>
        <v>5.600588429752066E-2</v>
      </c>
      <c r="F149" s="24">
        <f t="shared" si="5"/>
        <v>0.23665562384511521</v>
      </c>
    </row>
    <row r="150" spans="2:6" x14ac:dyDescent="0.2">
      <c r="B150" s="6">
        <v>0.81</v>
      </c>
      <c r="C150" s="2">
        <f t="shared" si="3"/>
        <v>0.18999999999999995</v>
      </c>
      <c r="D150" s="23" cm="1">
        <f t="array" ref="D150">MMULT(B150:C150,$G$59:$G$60)</f>
        <v>0.17969272727272725</v>
      </c>
      <c r="E150" s="23">
        <f t="shared" si="4"/>
        <v>5.6808827438016532E-2</v>
      </c>
      <c r="F150" s="24">
        <f t="shared" si="5"/>
        <v>0.23834602459033491</v>
      </c>
    </row>
    <row r="151" spans="2:6" x14ac:dyDescent="0.2">
      <c r="B151" s="6">
        <v>0.82</v>
      </c>
      <c r="C151" s="2">
        <f t="shared" si="3"/>
        <v>0.18000000000000005</v>
      </c>
      <c r="D151" s="23" cm="1">
        <f t="array" ref="D151">MMULT(B151:C151,$G$59:$G$60)</f>
        <v>0.18123999999999998</v>
      </c>
      <c r="E151" s="23">
        <f t="shared" si="4"/>
        <v>5.7626879999999985E-2</v>
      </c>
      <c r="F151" s="24">
        <f t="shared" si="5"/>
        <v>0.24005599346819065</v>
      </c>
    </row>
    <row r="152" spans="2:6" x14ac:dyDescent="0.2">
      <c r="B152" s="6">
        <v>0.83</v>
      </c>
      <c r="C152" s="2">
        <f t="shared" si="3"/>
        <v>0.17000000000000004</v>
      </c>
      <c r="D152" s="23" cm="1">
        <f t="array" ref="D152">MMULT(B152:C152,$G$59:$G$60)</f>
        <v>0.18278727272727271</v>
      </c>
      <c r="E152" s="23">
        <f t="shared" si="4"/>
        <v>5.8460041983471059E-2</v>
      </c>
      <c r="F152" s="24">
        <f t="shared" si="5"/>
        <v>0.2417851153058663</v>
      </c>
    </row>
    <row r="153" spans="2:6" x14ac:dyDescent="0.2">
      <c r="B153" s="6">
        <v>0.84</v>
      </c>
      <c r="C153" s="2">
        <f t="shared" si="3"/>
        <v>0.16000000000000003</v>
      </c>
      <c r="D153" s="23" cm="1">
        <f t="array" ref="D153">MMULT(B153:C153,$G$59:$G$60)</f>
        <v>0.18433454545454545</v>
      </c>
      <c r="E153" s="23">
        <f t="shared" si="4"/>
        <v>5.9308313388429734E-2</v>
      </c>
      <c r="F153" s="24">
        <f t="shared" si="5"/>
        <v>0.24353298213677288</v>
      </c>
    </row>
    <row r="154" spans="2:6" x14ac:dyDescent="0.2">
      <c r="B154" s="6">
        <v>0.85</v>
      </c>
      <c r="C154" s="2">
        <f t="shared" si="3"/>
        <v>0.15000000000000002</v>
      </c>
      <c r="D154" s="23" cm="1">
        <f t="array" ref="D154">MMULT(B154:C154,$G$59:$G$60)</f>
        <v>0.18588181818181815</v>
      </c>
      <c r="E154" s="23">
        <f t="shared" si="4"/>
        <v>6.0171694214876018E-2</v>
      </c>
      <c r="F154" s="24">
        <f t="shared" si="5"/>
        <v>0.24529919326177169</v>
      </c>
    </row>
    <row r="155" spans="2:6" x14ac:dyDescent="0.2">
      <c r="B155" s="6">
        <v>0.86</v>
      </c>
      <c r="C155" s="2">
        <f t="shared" si="3"/>
        <v>0.14000000000000001</v>
      </c>
      <c r="D155" s="23" cm="1">
        <f t="array" ref="D155">MMULT(B155:C155,$G$59:$G$60)</f>
        <v>0.18742909090909088</v>
      </c>
      <c r="E155" s="23">
        <f t="shared" si="4"/>
        <v>6.1050184462809902E-2</v>
      </c>
      <c r="F155" s="24">
        <f t="shared" si="5"/>
        <v>0.24708335529292519</v>
      </c>
    </row>
    <row r="156" spans="2:6" x14ac:dyDescent="0.2">
      <c r="B156" s="6">
        <v>0.87</v>
      </c>
      <c r="C156" s="2">
        <f t="shared" si="3"/>
        <v>0.13</v>
      </c>
      <c r="D156" s="23" cm="1">
        <f t="array" ref="D156">MMULT(B156:C156,$G$59:$G$60)</f>
        <v>0.18897636363636364</v>
      </c>
      <c r="E156" s="23">
        <f t="shared" si="4"/>
        <v>6.1943784132231394E-2</v>
      </c>
      <c r="F156" s="24">
        <f t="shared" si="5"/>
        <v>0.24888508218097644</v>
      </c>
    </row>
    <row r="157" spans="2:6" x14ac:dyDescent="0.2">
      <c r="B157" s="6">
        <v>0.88</v>
      </c>
      <c r="C157" s="2">
        <f t="shared" si="3"/>
        <v>0.12</v>
      </c>
      <c r="D157" s="23" cm="1">
        <f t="array" ref="D157">MMULT(B157:C157,$G$59:$G$60)</f>
        <v>0.19052363636363637</v>
      </c>
      <c r="E157" s="23">
        <f t="shared" si="4"/>
        <v>6.2852493223140488E-2</v>
      </c>
      <c r="F157" s="24">
        <f t="shared" si="5"/>
        <v>0.25070399522771969</v>
      </c>
    </row>
    <row r="158" spans="2:6" x14ac:dyDescent="0.2">
      <c r="B158" s="6">
        <v>0.89</v>
      </c>
      <c r="C158" s="2">
        <f t="shared" si="3"/>
        <v>0.10999999999999999</v>
      </c>
      <c r="D158" s="23" cm="1">
        <f t="array" ref="D158">MMULT(B158:C158,$G$59:$G$60)</f>
        <v>0.1920709090909091</v>
      </c>
      <c r="E158" s="23">
        <f t="shared" si="4"/>
        <v>6.3776311735537175E-2</v>
      </c>
      <c r="F158" s="24">
        <f t="shared" si="5"/>
        <v>0.25253972308438366</v>
      </c>
    </row>
    <row r="159" spans="2:6" x14ac:dyDescent="0.2">
      <c r="B159" s="6">
        <v>0.9</v>
      </c>
      <c r="C159" s="2">
        <f t="shared" si="3"/>
        <v>9.9999999999999978E-2</v>
      </c>
      <c r="D159" s="23" cm="1">
        <f t="array" ref="D159">MMULT(B159:C159,$G$59:$G$60)</f>
        <v>0.1936181818181818</v>
      </c>
      <c r="E159" s="23">
        <f t="shared" si="4"/>
        <v>6.4715239669421484E-2</v>
      </c>
      <c r="F159" s="24">
        <f t="shared" si="5"/>
        <v>0.25439190173710619</v>
      </c>
    </row>
    <row r="160" spans="2:6" x14ac:dyDescent="0.2">
      <c r="B160" s="6">
        <v>0.91</v>
      </c>
      <c r="C160" s="2">
        <f t="shared" si="3"/>
        <v>8.9999999999999969E-2</v>
      </c>
      <c r="D160" s="23" cm="1">
        <f t="array" ref="D160">MMULT(B160:C160,$G$59:$G$60)</f>
        <v>0.19516545454545453</v>
      </c>
      <c r="E160" s="23">
        <f t="shared" si="4"/>
        <v>6.5669277024793374E-2</v>
      </c>
      <c r="F160" s="24">
        <f t="shared" si="5"/>
        <v>0.25626017448053329</v>
      </c>
    </row>
    <row r="161" spans="2:6" x14ac:dyDescent="0.2">
      <c r="B161" s="6">
        <v>0.92</v>
      </c>
      <c r="C161" s="2">
        <f t="shared" si="3"/>
        <v>7.999999999999996E-2</v>
      </c>
      <c r="D161" s="23" cm="1">
        <f t="array" ref="D161">MMULT(B161:C161,$G$59:$G$60)</f>
        <v>0.19671272727272726</v>
      </c>
      <c r="E161" s="23">
        <f t="shared" si="4"/>
        <v>6.6638423801652885E-2</v>
      </c>
      <c r="F161" s="24">
        <f t="shared" si="5"/>
        <v>0.25814419188053195</v>
      </c>
    </row>
    <row r="162" spans="2:6" x14ac:dyDescent="0.2">
      <c r="B162" s="6">
        <v>0.93</v>
      </c>
      <c r="C162" s="2">
        <f t="shared" si="3"/>
        <v>6.9999999999999951E-2</v>
      </c>
      <c r="D162" s="23" cm="1">
        <f t="array" ref="D162">MMULT(B162:C162,$G$59:$G$60)</f>
        <v>0.19826000000000002</v>
      </c>
      <c r="E162" s="23">
        <f t="shared" si="4"/>
        <v>6.7622680000000004E-2</v>
      </c>
      <c r="F162" s="24">
        <f t="shared" si="5"/>
        <v>0.26004361172695628</v>
      </c>
    </row>
    <row r="163" spans="2:6" x14ac:dyDescent="0.2">
      <c r="B163" s="6">
        <v>0.94</v>
      </c>
      <c r="C163" s="2">
        <f t="shared" si="3"/>
        <v>6.0000000000000053E-2</v>
      </c>
      <c r="D163" s="23" cm="1">
        <f t="array" ref="D163">MMULT(B163:C163,$G$59:$G$60)</f>
        <v>0.19980727272727272</v>
      </c>
      <c r="E163" s="23">
        <f t="shared" si="4"/>
        <v>6.862204561983469E-2</v>
      </c>
      <c r="F163" s="24">
        <f t="shared" si="5"/>
        <v>0.2619580989773645</v>
      </c>
    </row>
    <row r="164" spans="2:6" x14ac:dyDescent="0.2">
      <c r="B164" s="6">
        <v>0.95</v>
      </c>
      <c r="C164" s="2">
        <f t="shared" si="3"/>
        <v>5.0000000000000044E-2</v>
      </c>
      <c r="D164" s="23" cm="1">
        <f t="array" ref="D164">MMULT(B164:C164,$G$59:$G$60)</f>
        <v>0.20135454545454542</v>
      </c>
      <c r="E164" s="23">
        <f t="shared" si="4"/>
        <v>6.9636520661157011E-2</v>
      </c>
      <c r="F164" s="24">
        <f t="shared" si="5"/>
        <v>0.26388732569253304</v>
      </c>
    </row>
    <row r="165" spans="2:6" x14ac:dyDescent="0.2">
      <c r="B165" s="6">
        <v>0.96</v>
      </c>
      <c r="C165" s="2">
        <f t="shared" si="3"/>
        <v>4.0000000000000036E-2</v>
      </c>
      <c r="D165" s="23" cm="1">
        <f t="array" ref="D165">MMULT(B165:C165,$G$59:$G$60)</f>
        <v>0.20290181818181816</v>
      </c>
      <c r="E165" s="23">
        <f t="shared" si="4"/>
        <v>7.0666105123966927E-2</v>
      </c>
      <c r="F165" s="24">
        <f t="shared" si="5"/>
        <v>0.26583097096457164</v>
      </c>
    </row>
    <row r="166" spans="2:6" x14ac:dyDescent="0.2">
      <c r="B166" s="6">
        <v>0.97</v>
      </c>
      <c r="C166" s="2">
        <f t="shared" si="3"/>
        <v>3.0000000000000027E-2</v>
      </c>
      <c r="D166" s="23" cm="1">
        <f t="array" ref="D166">MMULT(B166:C166,$G$59:$G$60)</f>
        <v>0.20444909090909089</v>
      </c>
      <c r="E166" s="23">
        <f t="shared" si="4"/>
        <v>7.171079900826445E-2</v>
      </c>
      <c r="F166" s="24">
        <f t="shared" si="5"/>
        <v>0.26778872083839611</v>
      </c>
    </row>
    <row r="167" spans="2:6" x14ac:dyDescent="0.2">
      <c r="B167" s="6">
        <v>0.98</v>
      </c>
      <c r="C167" s="2">
        <f t="shared" si="3"/>
        <v>2.0000000000000018E-2</v>
      </c>
      <c r="D167" s="23" cm="1">
        <f t="array" ref="D167">MMULT(B167:C167,$G$59:$G$60)</f>
        <v>0.20599636363636364</v>
      </c>
      <c r="E167" s="23">
        <f t="shared" si="4"/>
        <v>7.2770602314049554E-2</v>
      </c>
      <c r="F167" s="24">
        <f t="shared" si="5"/>
        <v>0.26976026822727167</v>
      </c>
    </row>
    <row r="168" spans="2:6" x14ac:dyDescent="0.2">
      <c r="B168" s="6">
        <v>0.99</v>
      </c>
      <c r="C168" s="2">
        <f t="shared" si="3"/>
        <v>1.0000000000000009E-2</v>
      </c>
      <c r="D168" s="23" cm="1">
        <f t="array" ref="D168">MMULT(B168:C168,$G$59:$G$60)</f>
        <v>0.20754363636363635</v>
      </c>
      <c r="E168" s="23">
        <f t="shared" si="4"/>
        <v>7.3845515041322293E-2</v>
      </c>
      <c r="F168" s="24">
        <f t="shared" si="5"/>
        <v>0.271745312823096</v>
      </c>
    </row>
    <row r="169" spans="2:6" ht="17" thickBot="1" x14ac:dyDescent="0.25">
      <c r="B169" s="8">
        <v>1</v>
      </c>
      <c r="C169" s="9">
        <f t="shared" si="3"/>
        <v>0</v>
      </c>
      <c r="D169" s="26" cm="1">
        <f t="array" ref="D169">MMULT(B169:C169,$G$59:$G$60)</f>
        <v>0.20909090909090908</v>
      </c>
      <c r="E169" s="26">
        <f t="shared" si="4"/>
        <v>7.4935537190082627E-2</v>
      </c>
      <c r="F169" s="32">
        <f t="shared" si="5"/>
        <v>0.27374356100204922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Vanderhaegen</dc:creator>
  <cp:lastModifiedBy>Jeppe Vanderhaegen</cp:lastModifiedBy>
  <dcterms:created xsi:type="dcterms:W3CDTF">2023-09-21T13:08:24Z</dcterms:created>
  <dcterms:modified xsi:type="dcterms:W3CDTF">2023-09-25T21:02:30Z</dcterms:modified>
</cp:coreProperties>
</file>