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1" codeName="{A63ED3A1-9429-3D75-F2AA-CA7E51A8F3A1}"/>
  <workbookPr codeName="Denne_projektmappe"/>
  <mc:AlternateContent xmlns:mc="http://schemas.openxmlformats.org/markup-compatibility/2006">
    <mc:Choice Requires="x15">
      <x15ac:absPath xmlns:x15ac="http://schemas.microsoft.com/office/spreadsheetml/2010/11/ac" url="/Users/Japee/Documents/#University/Extra/DJØF/VBA 1 /"/>
    </mc:Choice>
  </mc:AlternateContent>
  <xr:revisionPtr revIDLastSave="0" documentId="13_ncr:1_{A21CE62A-D970-3F4D-BB7C-7E85E16CF193}" xr6:coauthVersionLast="47" xr6:coauthVersionMax="47" xr10:uidLastSave="{00000000-0000-0000-0000-000000000000}"/>
  <bookViews>
    <workbookView xWindow="14000" yWindow="560" windowWidth="11600" windowHeight="13480" tabRatio="902" firstSheet="10" activeTab="12" xr2:uid="{00000000-000D-0000-FFFF-FFFF00000000}"/>
  </bookViews>
  <sheets>
    <sheet name="Forside" sheetId="4" r:id="rId1"/>
    <sheet name="Udvikler" sheetId="1" r:id="rId2"/>
    <sheet name="MAC - Fejlfinding" sheetId="25" r:id="rId3"/>
    <sheet name="Kursusplan" sheetId="28" r:id="rId4"/>
    <sheet name="UDF - User Defined Functions" sheetId="3" r:id="rId5"/>
    <sheet name="Opgaver UDF" sheetId="7" r:id="rId6"/>
    <sheet name="UDF 2" sheetId="8" r:id="rId7"/>
    <sheet name="Opgaver UDF 2" sheetId="9" r:id="rId8"/>
    <sheet name="Referencer" sheetId="29" r:id="rId9"/>
    <sheet name="Opgave Referencer" sheetId="30" r:id="rId10"/>
    <sheet name="Makrooptager" sheetId="24" r:id="rId11"/>
    <sheet name="Makrooptageren" sheetId="5" r:id="rId12"/>
    <sheet name="Ark1" sheetId="31" r:id="rId13"/>
    <sheet name="Mere om VBA" sheetId="18" r:id="rId14"/>
    <sheet name="Nyttig info" sheetId="27" r:id="rId15"/>
    <sheet name="Description UDF" sheetId="15" r:id="rId16"/>
    <sheet name="Ekstraopgave - UDF" sheetId="21" r:id="rId17"/>
    <sheet name="Ekstraopgave2 - UDF" sheetId="22" r:id="rId18"/>
    <sheet name="Ekstraopgave3 - UDF" sheetId="23" r:id="rId19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NewBMI">
          <x14:argumentDescriptions count="3">
            <x14:argumentDescription index="0">Vægt i kg.</x14:argumentDescription>
            <x14:argumentDescription index="1">Højde i meter.</x14:argumentDescription>
            <x14:argumentDescription index="2">Falsk = Gammelt BMI, Sand = Nyt BMI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1" i="9" l="1" a="1"/>
  <c r="H42" i="9" a="1"/>
  <c r="H44" i="9" a="1"/>
  <c r="H43" i="9" a="1"/>
  <c r="H45" i="9" a="1"/>
  <c r="H40" i="9" a="1"/>
  <c r="J23" i="9" a="1"/>
  <c r="J24" i="9" a="1"/>
  <c r="J25" i="9" a="1"/>
  <c r="J27" i="9" a="1"/>
  <c r="J26" i="9" a="1"/>
  <c r="J22" i="9" a="1"/>
  <c r="F10" i="9" a="1"/>
  <c r="F12" i="9" a="1"/>
  <c r="F14" i="9" a="1"/>
  <c r="F11" i="9" a="1"/>
  <c r="F13" i="9" a="1"/>
  <c r="F15" i="9" a="1"/>
  <c r="F9" i="9" a="1"/>
  <c r="G48" i="8" a="1"/>
  <c r="G49" i="8" a="1"/>
  <c r="G50" i="8" a="1"/>
  <c r="G51" i="8" a="1"/>
  <c r="G47" i="8" a="1"/>
  <c r="G36" i="8" a="1"/>
  <c r="G38" i="8" a="1"/>
  <c r="G40" i="8" a="1"/>
  <c r="G37" i="8" a="1"/>
  <c r="G39" i="8" a="1"/>
  <c r="G35" i="8" a="1"/>
  <c r="E26" i="7" a="1"/>
  <c r="E18" i="7" a="1"/>
  <c r="E16" i="3" a="1"/>
  <c r="G23" i="3" a="1"/>
  <c r="E9" i="3" a="1"/>
  <c r="G24" i="3" a="1"/>
  <c r="G22" i="3" a="1"/>
  <c r="H9" i="7" a="1"/>
  <c r="H8" i="7" a="1"/>
  <c r="H45" i="9" l="1"/>
  <c r="H43" i="9"/>
  <c r="H44" i="9"/>
  <c r="H42" i="9"/>
  <c r="H41" i="9"/>
  <c r="H40" i="9"/>
  <c r="J26" i="9"/>
  <c r="J27" i="9"/>
  <c r="J25" i="9"/>
  <c r="J24" i="9"/>
  <c r="J23" i="9"/>
  <c r="J22" i="9"/>
  <c r="F15" i="9"/>
  <c r="F13" i="9"/>
  <c r="F11" i="9"/>
  <c r="F14" i="9"/>
  <c r="F12" i="9"/>
  <c r="F10" i="9"/>
  <c r="F9" i="9"/>
  <c r="G51" i="8"/>
  <c r="G50" i="8"/>
  <c r="G49" i="8"/>
  <c r="G48" i="8"/>
  <c r="G47" i="8"/>
  <c r="G39" i="8"/>
  <c r="H39" i="8" s="1"/>
  <c r="G37" i="8"/>
  <c r="H37" i="8" s="1"/>
  <c r="G40" i="8"/>
  <c r="G38" i="8"/>
  <c r="H38" i="8" s="1"/>
  <c r="G36" i="8"/>
  <c r="H36" i="8" s="1"/>
  <c r="G35" i="8"/>
  <c r="H35" i="8" s="1"/>
  <c r="E26" i="7"/>
  <c r="E18" i="7"/>
  <c r="H9" i="7"/>
  <c r="H8" i="7"/>
  <c r="G24" i="3"/>
  <c r="G23" i="3"/>
  <c r="G22" i="3"/>
  <c r="E16" i="3"/>
  <c r="E9" i="3"/>
  <c r="G20" i="30"/>
  <c r="I40" i="8" l="1"/>
  <c r="H40" i="8"/>
  <c r="F9" i="3"/>
  <c r="I10" i="7"/>
  <c r="C6" i="4"/>
  <c r="AA33" i="23" l="1"/>
  <c r="AA32" i="23"/>
  <c r="AA30" i="23"/>
  <c r="AA23" i="23"/>
  <c r="AA22" i="23"/>
  <c r="AA20" i="23"/>
  <c r="D31" i="23"/>
  <c r="AA11" i="23"/>
  <c r="AA12" i="23"/>
  <c r="AA13" i="23"/>
  <c r="AA10" i="23"/>
  <c r="D21" i="23"/>
  <c r="E25" i="7"/>
  <c r="I40" i="9" l="1"/>
  <c r="G20" i="21"/>
  <c r="I44" i="9"/>
  <c r="G26" i="21"/>
  <c r="G25" i="21"/>
  <c r="G24" i="21"/>
  <c r="G23" i="21"/>
  <c r="G22" i="21"/>
  <c r="F11" i="23"/>
  <c r="I42" i="9"/>
  <c r="G18" i="21"/>
  <c r="G17" i="21"/>
  <c r="G16" i="21"/>
  <c r="G15" i="21"/>
  <c r="F33" i="23"/>
  <c r="I43" i="9"/>
  <c r="G21" i="21"/>
  <c r="G19" i="21"/>
  <c r="I45" i="9"/>
  <c r="I41" i="9"/>
  <c r="G14" i="21"/>
  <c r="G29" i="21"/>
  <c r="G28" i="21"/>
  <c r="G27" i="21"/>
  <c r="F32" i="23"/>
  <c r="F30" i="23"/>
  <c r="F10" i="23"/>
  <c r="F13" i="23"/>
  <c r="F23" i="23"/>
  <c r="F12" i="23"/>
  <c r="F20" i="23"/>
  <c r="F22" i="23"/>
  <c r="AA31" i="23"/>
  <c r="F31" i="23" s="1"/>
  <c r="AA21" i="23"/>
  <c r="F21" i="23" s="1"/>
  <c r="K24" i="9"/>
  <c r="K27" i="9"/>
  <c r="K23" i="9"/>
  <c r="K26" i="9"/>
  <c r="K25" i="9"/>
  <c r="K22" i="9"/>
  <c r="F18" i="7"/>
  <c r="G25" i="3"/>
  <c r="F16" i="3"/>
  <c r="H26" i="22"/>
  <c r="H22" i="22"/>
  <c r="H18" i="22"/>
  <c r="H14" i="22"/>
  <c r="H25" i="22"/>
  <c r="H21" i="22"/>
  <c r="H17" i="22"/>
  <c r="H24" i="22"/>
  <c r="H20" i="22"/>
  <c r="H16" i="22"/>
  <c r="H27" i="22"/>
  <c r="H23" i="22"/>
  <c r="H19" i="22"/>
  <c r="H15" i="22"/>
  <c r="H13" i="22"/>
  <c r="G14" i="9"/>
  <c r="G10" i="9"/>
  <c r="G13" i="9"/>
  <c r="G12" i="9"/>
  <c r="G15" i="9"/>
  <c r="G11" i="9"/>
  <c r="G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<sst xmlns="http://schemas.openxmlformats.org/spreadsheetml/2006/main" count="1120" uniqueCount="581">
  <si>
    <t>VBA Trin 1</t>
  </si>
  <si>
    <t>1. Klik på "Filer".</t>
  </si>
  <si>
    <t>2. Klik på "Indstillinger".</t>
  </si>
  <si>
    <t>3. Sæt flueben ud for "Udvikler".</t>
  </si>
  <si>
    <t>1. Klik på "Excel" og "Indstillinger".</t>
  </si>
  <si>
    <t>2. Klik på "Bånd".</t>
  </si>
  <si>
    <t>Inden vi går i gang</t>
  </si>
  <si>
    <t>Makrooptageren</t>
  </si>
  <si>
    <t>Asger</t>
  </si>
  <si>
    <t>Frank</t>
  </si>
  <si>
    <t>Aske</t>
  </si>
  <si>
    <t>Kristensen</t>
  </si>
  <si>
    <t>Bo</t>
  </si>
  <si>
    <t>Jeppesen</t>
  </si>
  <si>
    <t>Christian</t>
  </si>
  <si>
    <t>Svendsen</t>
  </si>
  <si>
    <t>Aaen</t>
  </si>
  <si>
    <t>Frans</t>
  </si>
  <si>
    <t>Knudsen</t>
  </si>
  <si>
    <t>Gustav</t>
  </si>
  <si>
    <t>Juul</t>
  </si>
  <si>
    <t>Ida</t>
  </si>
  <si>
    <t>Larsen</t>
  </si>
  <si>
    <t>Jesper</t>
  </si>
  <si>
    <t>Jacobsen</t>
  </si>
  <si>
    <t>Maiken</t>
  </si>
  <si>
    <t>Hviid</t>
  </si>
  <si>
    <t>Mette</t>
  </si>
  <si>
    <t>Sørensen</t>
  </si>
  <si>
    <t>Mia</t>
  </si>
  <si>
    <t>Friis</t>
  </si>
  <si>
    <t>Michael</t>
  </si>
  <si>
    <t>Nielsen</t>
  </si>
  <si>
    <t>Michelle</t>
  </si>
  <si>
    <t>Jones</t>
  </si>
  <si>
    <t>Niels</t>
  </si>
  <si>
    <t>Laursen</t>
  </si>
  <si>
    <t>Oscar</t>
  </si>
  <si>
    <t>Høyer</t>
  </si>
  <si>
    <t>Peter</t>
  </si>
  <si>
    <t>Søgaard</t>
  </si>
  <si>
    <t>Rikke</t>
  </si>
  <si>
    <t>Pedersen</t>
  </si>
  <si>
    <t>Sanne</t>
  </si>
  <si>
    <t>Rasmussen</t>
  </si>
  <si>
    <t>Sofia</t>
  </si>
  <si>
    <t>Møller</t>
  </si>
  <si>
    <t>Sofie</t>
  </si>
  <si>
    <t>Christiansen</t>
  </si>
  <si>
    <t>Svend</t>
  </si>
  <si>
    <t>Frandsen</t>
  </si>
  <si>
    <t>Thomas</t>
  </si>
  <si>
    <t>Overgaard</t>
  </si>
  <si>
    <t>Asger.Frank@mail.dk</t>
  </si>
  <si>
    <t>Aske.Kristensen@mail.dk</t>
  </si>
  <si>
    <t>Bo.Jeppesen@mail.dk</t>
  </si>
  <si>
    <t>Christian.Svendsen@mail.dk</t>
  </si>
  <si>
    <t>Frank.Aaen@mail.dk</t>
  </si>
  <si>
    <t>Frans.Knudsen@mail.dk</t>
  </si>
  <si>
    <t>Gustav.Juul@mail.dk</t>
  </si>
  <si>
    <t>Ida.Larsen@mail.dk</t>
  </si>
  <si>
    <t>Jesper.Jacobsen@mail.dk</t>
  </si>
  <si>
    <t>Maiken.Hviid@mail.dk</t>
  </si>
  <si>
    <t>Mette.Sørensen@mail.dk</t>
  </si>
  <si>
    <t>Mia.Friis@mail.dk</t>
  </si>
  <si>
    <t>Michael.Nielsen@mail.dk</t>
  </si>
  <si>
    <t>Michelle.Jones@mail.dk</t>
  </si>
  <si>
    <t>Niels.Laursen@mail.dk</t>
  </si>
  <si>
    <t>Oscar.Høyer@mail.dk</t>
  </si>
  <si>
    <t>Peter.Søgaard@mail.dk</t>
  </si>
  <si>
    <t>Rikke.Pedersen@mail.dk</t>
  </si>
  <si>
    <t>Sanne.Rasmussen@mail.dk</t>
  </si>
  <si>
    <t>Sofia.Møller@mail.dk</t>
  </si>
  <si>
    <t>Sofie.Christiansen@mail.dk</t>
  </si>
  <si>
    <t>Svend.Frandsen@mail.dk</t>
  </si>
  <si>
    <t>Thomas.Overgaard@mail.dk</t>
  </si>
  <si>
    <t>William</t>
  </si>
  <si>
    <t>Lucas</t>
  </si>
  <si>
    <t>Isabella</t>
  </si>
  <si>
    <t>Victor</t>
  </si>
  <si>
    <t>Emma</t>
  </si>
  <si>
    <t>Noah</t>
  </si>
  <si>
    <t>Freja</t>
  </si>
  <si>
    <t>Frederik</t>
  </si>
  <si>
    <t>Anna</t>
  </si>
  <si>
    <t>Emil</t>
  </si>
  <si>
    <t>Caroline</t>
  </si>
  <si>
    <t>Liam</t>
  </si>
  <si>
    <t>Josefine</t>
  </si>
  <si>
    <t>Oliver</t>
  </si>
  <si>
    <t>Clara</t>
  </si>
  <si>
    <t>Laura</t>
  </si>
  <si>
    <t>Magnus</t>
  </si>
  <si>
    <t>Alexander</t>
  </si>
  <si>
    <t>Alma</t>
  </si>
  <si>
    <t>Carl</t>
  </si>
  <si>
    <t>Maja</t>
  </si>
  <si>
    <t>Elias</t>
  </si>
  <si>
    <t>Karla</t>
  </si>
  <si>
    <t>Ella</t>
  </si>
  <si>
    <t>Sebastian</t>
  </si>
  <si>
    <t>Mathilde</t>
  </si>
  <si>
    <t>Mikkel</t>
  </si>
  <si>
    <t>Liva</t>
  </si>
  <si>
    <t>Mads</t>
  </si>
  <si>
    <t>Olivia</t>
  </si>
  <si>
    <t>Anton</t>
  </si>
  <si>
    <t>Alberte</t>
  </si>
  <si>
    <t>Benjamin</t>
  </si>
  <si>
    <t>Emilie</t>
  </si>
  <si>
    <t>Malthe</t>
  </si>
  <si>
    <t>Frida</t>
  </si>
  <si>
    <t>Mathias</t>
  </si>
  <si>
    <t>Mille</t>
  </si>
  <si>
    <t>Villads</t>
  </si>
  <si>
    <t>Victoria</t>
  </si>
  <si>
    <t>Felix</t>
  </si>
  <si>
    <t>Lærke</t>
  </si>
  <si>
    <t>August</t>
  </si>
  <si>
    <t>Agnes</t>
  </si>
  <si>
    <t>Valdemar</t>
  </si>
  <si>
    <t>Filippa</t>
  </si>
  <si>
    <t>Johan</t>
  </si>
  <si>
    <t>Vigga</t>
  </si>
  <si>
    <t>Marcus</t>
  </si>
  <si>
    <t>Sara</t>
  </si>
  <si>
    <t>Alfred</t>
  </si>
  <si>
    <t>Naja</t>
  </si>
  <si>
    <t>Marius</t>
  </si>
  <si>
    <t>Julie</t>
  </si>
  <si>
    <t>Storm</t>
  </si>
  <si>
    <t>Emily</t>
  </si>
  <si>
    <t>Aksel</t>
  </si>
  <si>
    <t>Nicoline</t>
  </si>
  <si>
    <t>Tobias</t>
  </si>
  <si>
    <t>Johanne</t>
  </si>
  <si>
    <t>Nikolaj</t>
  </si>
  <si>
    <t>Astrid</t>
  </si>
  <si>
    <t>Jonathan</t>
  </si>
  <si>
    <t>Celina</t>
  </si>
  <si>
    <t>Adam</t>
  </si>
  <si>
    <t>Ellen</t>
  </si>
  <si>
    <t>Jonas</t>
  </si>
  <si>
    <t>Marie</t>
  </si>
  <si>
    <t>Philip</t>
  </si>
  <si>
    <t>Lea</t>
  </si>
  <si>
    <t>Jakob</t>
  </si>
  <si>
    <t>Thea</t>
  </si>
  <si>
    <t>Albert</t>
  </si>
  <si>
    <t>Andrea</t>
  </si>
  <si>
    <t>Arthur</t>
  </si>
  <si>
    <t>Tilde</t>
  </si>
  <si>
    <t>Bertram</t>
  </si>
  <si>
    <t>Silje</t>
  </si>
  <si>
    <t>Elliot</t>
  </si>
  <si>
    <t>Nanna</t>
  </si>
  <si>
    <t>Laurits</t>
  </si>
  <si>
    <t>Nora</t>
  </si>
  <si>
    <t>Simon</t>
  </si>
  <si>
    <t>Malou</t>
  </si>
  <si>
    <t>Andreas</t>
  </si>
  <si>
    <t>Merle</t>
  </si>
  <si>
    <t>Sander</t>
  </si>
  <si>
    <t>Aya</t>
  </si>
  <si>
    <t>Tristan</t>
  </si>
  <si>
    <t>Liv</t>
  </si>
  <si>
    <t>Nicklas</t>
  </si>
  <si>
    <t>Esther</t>
  </si>
  <si>
    <t>Rasmus</t>
  </si>
  <si>
    <t>Rosa</t>
  </si>
  <si>
    <t>Silas</t>
  </si>
  <si>
    <t>Hansen</t>
  </si>
  <si>
    <t>Jensen</t>
  </si>
  <si>
    <t>Jespersen</t>
  </si>
  <si>
    <t>Kristoffersn</t>
  </si>
  <si>
    <t>Michaelsen</t>
  </si>
  <si>
    <t>Boesen</t>
  </si>
  <si>
    <t>Esbesen</t>
  </si>
  <si>
    <t>Sofia.Hansen@mail.dk</t>
  </si>
  <si>
    <t>William.Hansen@mail.dk</t>
  </si>
  <si>
    <t>Ida.Jensen@mail.dk</t>
  </si>
  <si>
    <t>Lucas.Jensen@mail.dk</t>
  </si>
  <si>
    <t>Isabella.Jespersen@mail.dk</t>
  </si>
  <si>
    <t>Victor.Jespersen@mail.dk</t>
  </si>
  <si>
    <t>Emma.Rasmussen@mail.dk</t>
  </si>
  <si>
    <t>Noah.Rasmussen@mail.dk</t>
  </si>
  <si>
    <t>Freja.Kristoffersn@mail.dk</t>
  </si>
  <si>
    <t>Frederik.Kristoffersn@mail.dk</t>
  </si>
  <si>
    <t>Anna.Michaelsen@mail.dk</t>
  </si>
  <si>
    <t>Emil.Michaelsen@mail.dk</t>
  </si>
  <si>
    <t>Caroline.Sørensen@mail.dk</t>
  </si>
  <si>
    <t>Liam.Sørensen@mail.dk</t>
  </si>
  <si>
    <t>Josefine.Boesen@mail.dk</t>
  </si>
  <si>
    <t>Oliver.Boesen@mail.dk</t>
  </si>
  <si>
    <t>Clara.Esbesen@mail.dk</t>
  </si>
  <si>
    <t>Oscar.Esbesen@mail.dk</t>
  </si>
  <si>
    <t>Laura.Hansen@mail.dk</t>
  </si>
  <si>
    <t>Magnus.Hansen@mail.dk</t>
  </si>
  <si>
    <t>Sofie.Hansen@mail.dk</t>
  </si>
  <si>
    <t>Alexander.Hansen@mail.dk</t>
  </si>
  <si>
    <t>Alma.Jensen@mail.dk</t>
  </si>
  <si>
    <t>Carl.Jensen@mail.dk</t>
  </si>
  <si>
    <t>Maja.Jespersen@mail.dk</t>
  </si>
  <si>
    <t>Elias.Jespersen@mail.dk</t>
  </si>
  <si>
    <t>Karla.Rasmussen@mail.dk</t>
  </si>
  <si>
    <t>Christian.Rasmussen@mail.dk</t>
  </si>
  <si>
    <t>Ella.Kristoffersn@mail.dk</t>
  </si>
  <si>
    <t>Sebastian.Kristoffersn@mail.dk</t>
  </si>
  <si>
    <t>Mathilde.Michaelsen@mail.dk</t>
  </si>
  <si>
    <t>Mikkel.Michaelsen@mail.dk</t>
  </si>
  <si>
    <t>Liva.Sørensen@mail.dk</t>
  </si>
  <si>
    <t>Mads.Sørensen@mail.dk</t>
  </si>
  <si>
    <t>Olivia.Boesen@mail.dk</t>
  </si>
  <si>
    <t>Anton.Boesen@mail.dk</t>
  </si>
  <si>
    <t>Alberte.Esbesen@mail.dk</t>
  </si>
  <si>
    <t>Benjamin.Esbesen@mail.dk</t>
  </si>
  <si>
    <t>Emilie.Hansen@mail.dk</t>
  </si>
  <si>
    <t>Malthe.Hansen@mail.dk</t>
  </si>
  <si>
    <t>Frida.Hansen@mail.dk</t>
  </si>
  <si>
    <t>Mathias.Hansen@mail.dk</t>
  </si>
  <si>
    <t>Mille.Jensen@mail.dk</t>
  </si>
  <si>
    <t>Villads.Jensen@mail.dk</t>
  </si>
  <si>
    <t>Victoria.Jespersen@mail.dk</t>
  </si>
  <si>
    <t>Felix.Jespersen@mail.dk</t>
  </si>
  <si>
    <t>Lærke.Rasmussen@mail.dk</t>
  </si>
  <si>
    <t>August.Rasmussen@mail.dk</t>
  </si>
  <si>
    <t>Agnes.Kristoffersn@mail.dk</t>
  </si>
  <si>
    <t>Valdemar.Kristoffersn@mail.dk</t>
  </si>
  <si>
    <t>Filippa.Michaelsen@mail.dk</t>
  </si>
  <si>
    <t>Johan.Michaelsen@mail.dk</t>
  </si>
  <si>
    <t>Vigga.Sørensen@mail.dk</t>
  </si>
  <si>
    <t>Marcus.Sørensen@mail.dk</t>
  </si>
  <si>
    <t>Sara.Boesen@mail.dk</t>
  </si>
  <si>
    <t>Alfred.Boesen@mail.dk</t>
  </si>
  <si>
    <t>Naja.Esbesen@mail.dk</t>
  </si>
  <si>
    <t>Marius.Esbesen@mail.dk</t>
  </si>
  <si>
    <t>Julie.Hansen@mail.dk</t>
  </si>
  <si>
    <t>Storm.Hansen@mail.dk</t>
  </si>
  <si>
    <t>Emily.Hansen@mail.dk</t>
  </si>
  <si>
    <t>Aksel.Hansen@mail.dk</t>
  </si>
  <si>
    <t>Nicoline.Jensen@mail.dk</t>
  </si>
  <si>
    <t>Tobias.Jensen@mail.dk</t>
  </si>
  <si>
    <t>Johanne.Jespersen@mail.dk</t>
  </si>
  <si>
    <t>Nikolaj.Jespersen@mail.dk</t>
  </si>
  <si>
    <t>Astrid.Rasmussen@mail.dk</t>
  </si>
  <si>
    <t>Jonathan.Rasmussen@mail.dk</t>
  </si>
  <si>
    <t>Celina.Kristoffersn@mail.dk</t>
  </si>
  <si>
    <t>Adam.Kristoffersn@mail.dk</t>
  </si>
  <si>
    <t>Ellen.Michaelsen@mail.dk</t>
  </si>
  <si>
    <t>Jonas.Michaelsen@mail.dk</t>
  </si>
  <si>
    <t>Marie.Sørensen@mail.dk</t>
  </si>
  <si>
    <t>Philip.Sørensen@mail.dk</t>
  </si>
  <si>
    <t>Lea.Boesen@mail.dk</t>
  </si>
  <si>
    <t>Jakob.Boesen@mail.dk</t>
  </si>
  <si>
    <t>Thea.Esbesen@mail.dk</t>
  </si>
  <si>
    <t>Albert.Esbesen@mail.dk</t>
  </si>
  <si>
    <t>Andrea.Hansen@mail.dk</t>
  </si>
  <si>
    <t>Arthur.Hansen@mail.dk</t>
  </si>
  <si>
    <t>Tilde.Hansen@mail.dk</t>
  </si>
  <si>
    <t>Bertram.Hansen@mail.dk</t>
  </si>
  <si>
    <t>Silje.Jensen@mail.dk</t>
  </si>
  <si>
    <t>Elliot.Jensen@mail.dk</t>
  </si>
  <si>
    <t>Nanna.Jespersen@mail.dk</t>
  </si>
  <si>
    <t>Laurits.Jespersen@mail.dk</t>
  </si>
  <si>
    <t>Nora.Rasmussen@mail.dk</t>
  </si>
  <si>
    <t>Simon.Rasmussen@mail.dk</t>
  </si>
  <si>
    <t>Malou.Kristoffersn@mail.dk</t>
  </si>
  <si>
    <t>Andreas.Kristoffersn@mail.dk</t>
  </si>
  <si>
    <t>Merle.Michaelsen@mail.dk</t>
  </si>
  <si>
    <t>Sander.Michaelsen@mail.dk</t>
  </si>
  <si>
    <t>Aya.Sørensen@mail.dk</t>
  </si>
  <si>
    <t>Tristan.Sørensen@mail.dk</t>
  </si>
  <si>
    <t>Liv.Boesen@mail.dk</t>
  </si>
  <si>
    <t>Nicklas.Boesen@mail.dk</t>
  </si>
  <si>
    <t>Esther.Esbesen@mail.dk</t>
  </si>
  <si>
    <t>Rasmus.Esbesen@mail.dk</t>
  </si>
  <si>
    <t>Rosa.Hansen@mail.dk</t>
  </si>
  <si>
    <t>Silas.Hansen@mail.dk</t>
  </si>
  <si>
    <t>Fornavn</t>
  </si>
  <si>
    <t>Efternavn</t>
  </si>
  <si>
    <t>E-mail</t>
  </si>
  <si>
    <t>Navn</t>
  </si>
  <si>
    <t>c</t>
  </si>
  <si>
    <t>Værdi</t>
  </si>
  <si>
    <t>x</t>
  </si>
  <si>
    <t>y</t>
  </si>
  <si>
    <t>1) Lav en funktion, der lægger 2 tal sammen. Kald funktionen "Talsum".</t>
  </si>
  <si>
    <t>Tal1</t>
  </si>
  <si>
    <t>Tal2</t>
  </si>
  <si>
    <t>Sum</t>
  </si>
  <si>
    <t>Opgaver: UDF</t>
  </si>
  <si>
    <t>Double</t>
  </si>
  <si>
    <t>Integer</t>
  </si>
  <si>
    <t>Long</t>
  </si>
  <si>
    <t>Boolean</t>
  </si>
  <si>
    <t>Større heltal end integer</t>
  </si>
  <si>
    <t>z</t>
  </si>
  <si>
    <t>2) Lav en funktion som følger: f(x,y,z)=x/y-z   Kald funktionen "FunktionXYZ".</t>
  </si>
  <si>
    <t>Carsten</t>
  </si>
  <si>
    <t>Vægt</t>
  </si>
  <si>
    <t>Højde</t>
  </si>
  <si>
    <t>BMI</t>
  </si>
  <si>
    <t>Brugerdefinerede Funktioner med logiske elementer</t>
  </si>
  <si>
    <t>Vare</t>
  </si>
  <si>
    <t>Stk.</t>
  </si>
  <si>
    <t>Pris</t>
  </si>
  <si>
    <t>Total</t>
  </si>
  <si>
    <t>Ahorn</t>
  </si>
  <si>
    <t>Eg</t>
  </si>
  <si>
    <t>Kirsebær</t>
  </si>
  <si>
    <t>Pære</t>
  </si>
  <si>
    <t>Ask</t>
  </si>
  <si>
    <t>1) Lav en funktion, "TotalPris", der beregner den totale pris på følgende varer.</t>
  </si>
  <si>
    <t>Gnm. Pris</t>
  </si>
  <si>
    <t>Datatyper:</t>
  </si>
  <si>
    <t>Operatorer:</t>
  </si>
  <si>
    <t>&lt;</t>
  </si>
  <si>
    <t>&gt;=</t>
  </si>
  <si>
    <t>&lt;=</t>
  </si>
  <si>
    <t>&gt;</t>
  </si>
  <si>
    <t>=</t>
  </si>
  <si>
    <t>&lt;&gt;</t>
  </si>
  <si>
    <t>And</t>
  </si>
  <si>
    <t>Or</t>
  </si>
  <si>
    <t>Mindre end</t>
  </si>
  <si>
    <t>Mindre end eller lig med</t>
  </si>
  <si>
    <t>Større end</t>
  </si>
  <si>
    <t>Større end eller lig med</t>
  </si>
  <si>
    <t>Lig med</t>
  </si>
  <si>
    <t>Forskellig fra</t>
  </si>
  <si>
    <t>Eller</t>
  </si>
  <si>
    <t>Og</t>
  </si>
  <si>
    <t>Logiske statements opbygges således:</t>
  </si>
  <si>
    <t>Optional</t>
  </si>
  <si>
    <t>2) Lav en funktion, der beregner den sidste side i en retvinklet trekant. Kald den "Trekant".</t>
  </si>
  <si>
    <t>Katete 1</t>
  </si>
  <si>
    <t>Katete 2</t>
  </si>
  <si>
    <t>Hypotenuse</t>
  </si>
  <si>
    <t>Sidste side</t>
  </si>
  <si>
    <t>Eksempler</t>
  </si>
  <si>
    <t xml:space="preserve">     Obligationen betaler 100 kr. om 3 år, 3 kr. i år 1, 2 og 3, renten er 5 %.</t>
  </si>
  <si>
    <t>F</t>
  </si>
  <si>
    <t>Nutidsværdi</t>
  </si>
  <si>
    <t>f(x,y)</t>
  </si>
  <si>
    <t>Opgaver: UDF 2</t>
  </si>
  <si>
    <t>1) Lav en UDF, der returnerer "Bestået"/"Ikke bestået" afhængig af hvilken karakter, eleven nedenfor har fået.</t>
  </si>
  <si>
    <t>Karakter</t>
  </si>
  <si>
    <t>Bestået</t>
  </si>
  <si>
    <t>Allan</t>
  </si>
  <si>
    <t>Birthe</t>
  </si>
  <si>
    <t>Charles</t>
  </si>
  <si>
    <t>Drake</t>
  </si>
  <si>
    <t>Edward</t>
  </si>
  <si>
    <t>Flemming</t>
  </si>
  <si>
    <t>Gerald</t>
  </si>
  <si>
    <t>Obligationstype</t>
  </si>
  <si>
    <t>AAA</t>
  </si>
  <si>
    <t>B</t>
  </si>
  <si>
    <t>AA</t>
  </si>
  <si>
    <t>A</t>
  </si>
  <si>
    <t>2) Lav en UDF "Rating", som fortæller hvilken rating obligationer har, givet deres rente.</t>
  </si>
  <si>
    <t xml:space="preserve">     Brug informationerne i tabellen til venstre til at kode funktionen.</t>
  </si>
  <si>
    <t>Obligationer</t>
  </si>
  <si>
    <t>MTG'42</t>
  </si>
  <si>
    <t>GOV'56</t>
  </si>
  <si>
    <t>GOV'15</t>
  </si>
  <si>
    <t>GOV'46</t>
  </si>
  <si>
    <t>MTG'30</t>
  </si>
  <si>
    <t>Rente</t>
  </si>
  <si>
    <t>Rating</t>
  </si>
  <si>
    <t>EM'17</t>
  </si>
  <si>
    <t>alt under 4 %</t>
  </si>
  <si>
    <t xml:space="preserve">     Tildel makroen til en knap.</t>
  </si>
  <si>
    <t>2) Lav en UDF, der beregner nutidsværdien af en 3-årig obligation. Kald funktionen "VBAPV".</t>
  </si>
  <si>
    <t>3) Lav en funktion, der udregner vedkommendes BMI-tal. Kald funktionen "BMI"</t>
  </si>
  <si>
    <t xml:space="preserve">     "en passende approksimation for den måde, mennesker tager vægt på", og har derfor designet</t>
  </si>
  <si>
    <t xml:space="preserve">     et "nyt BMI", der ser ud som følger:</t>
  </si>
  <si>
    <t>3) Professor Nick Trefethen for numerisk analyse ved University of Oxford har kritiseret BMI-målet for ikke at være</t>
  </si>
  <si>
    <t>Type BMI</t>
  </si>
  <si>
    <t>Berit</t>
  </si>
  <si>
    <t>Claus</t>
  </si>
  <si>
    <t>Dennis</t>
  </si>
  <si>
    <t>Eddy</t>
  </si>
  <si>
    <t>Nyt</t>
  </si>
  <si>
    <t>Gammelt</t>
  </si>
  <si>
    <t>Resultat</t>
  </si>
  <si>
    <t>Check</t>
  </si>
  <si>
    <t>3) Lav en UDF, der tager et vægtet gennemsnit af 3 variable. Kald funktionen "WeightAvg".</t>
  </si>
  <si>
    <t>Værdier</t>
  </si>
  <si>
    <t>Vægte</t>
  </si>
  <si>
    <t>Vægtet genm.</t>
  </si>
  <si>
    <t xml:space="preserve">         …hvor</t>
  </si>
  <si>
    <t>Variant</t>
  </si>
  <si>
    <t>String</t>
  </si>
  <si>
    <t>Date</t>
  </si>
  <si>
    <t>http://people.maths.ox.ac.uk/trefethen/bmi.html</t>
  </si>
  <si>
    <t xml:space="preserve">Se i øvrigt: </t>
  </si>
  <si>
    <t>Descriptions til UDF'er</t>
  </si>
  <si>
    <t xml:space="preserve">    Application.MacroOptions _</t>
  </si>
  <si>
    <t xml:space="preserve">        ArgumentDescriptions:=Array( _</t>
  </si>
  <si>
    <t>End Sub</t>
  </si>
  <si>
    <t xml:space="preserve">        Description:="Skriv en beskrivelse af din funktion", _</t>
  </si>
  <si>
    <t xml:space="preserve">        Category:="Vælg til hvilken kategori, din funktion skal tilføjes", _</t>
  </si>
  <si>
    <t xml:space="preserve">            "Beskrivelse af 1. argument", "Beskrivelse af 2. argument", "Beskrivelse af 3. argument")</t>
  </si>
  <si>
    <t>www.ozgrid.com</t>
  </si>
  <si>
    <t>www.excel-easy.com/vba.html</t>
  </si>
  <si>
    <t>1) Lav en funktion, "VBAUdregning", der udregner følgende:</t>
  </si>
  <si>
    <t xml:space="preserve">     Kald funktionen "Karaktergivning".</t>
  </si>
  <si>
    <t xml:space="preserve">     Husk: Fra folkeren: Pythagoras sætning:</t>
  </si>
  <si>
    <t xml:space="preserve">        Macro:="Funktionens navn", _</t>
  </si>
  <si>
    <t xml:space="preserve">     Hint: VBA kan ikke forstå eksempelvis "2&lt;x&lt;3" I stedet bruges "2&lt;x and x&lt;3".</t>
  </si>
  <si>
    <t>Scroll ned for 2007.</t>
  </si>
  <si>
    <t>Windows - Excel 2007</t>
  </si>
  <si>
    <t>1. Klik på Office-knappen</t>
  </si>
  <si>
    <t>2. Klik på "Indstillinger" eller "Excel Options".</t>
  </si>
  <si>
    <t>3. Klik på "Populære" / "Popular"</t>
  </si>
  <si>
    <t>4. Klik på "Vis Udvikler Fanen i båndet"/"Show Developer Tab in the ribbon"</t>
  </si>
  <si>
    <t>Heltal i intervallet [-32.768 til 32.767]</t>
  </si>
  <si>
    <t>Hukommelseskrav</t>
  </si>
  <si>
    <t>2 bytes</t>
  </si>
  <si>
    <t>8 bytes</t>
  </si>
  <si>
    <t>4 bytes</t>
  </si>
  <si>
    <t>16 bytes</t>
  </si>
  <si>
    <t>10 bytes + "længde"</t>
  </si>
  <si>
    <t>varierer</t>
  </si>
  <si>
    <t>"Sandt" eller "Falsk"</t>
  </si>
  <si>
    <t>Decimaltal</t>
  </si>
  <si>
    <t>Indhold</t>
  </si>
  <si>
    <t xml:space="preserve">If … Then </t>
  </si>
  <si>
    <t>… "et eller andet"…</t>
  </si>
  <si>
    <t xml:space="preserve">… Else … </t>
  </si>
  <si>
    <t>End if</t>
  </si>
  <si>
    <t>Albert, Bente, Casper, Ditlev og Esben har en madklub sammen mandag til fredag.</t>
  </si>
  <si>
    <t>I lige uger laver Albert mad mandag, Bente tirsdag, osv., men i ulige uger bruger de den omvendte rækkefølge.</t>
  </si>
  <si>
    <t>Ugedag</t>
  </si>
  <si>
    <t>Ugenr.</t>
  </si>
  <si>
    <t>Mandag</t>
  </si>
  <si>
    <t>Tirsdag</t>
  </si>
  <si>
    <t>Onsdag</t>
  </si>
  <si>
    <t>Fredag</t>
  </si>
  <si>
    <t>Torsdag</t>
  </si>
  <si>
    <t>Kok</t>
  </si>
  <si>
    <t>Kod en funktion, "HvemErKok", der fortæller, hvem der laver mad i nedenstående skema.</t>
  </si>
  <si>
    <t>Esben</t>
  </si>
  <si>
    <t>Ditlev</t>
  </si>
  <si>
    <t>Casper</t>
  </si>
  <si>
    <t>Bente</t>
  </si>
  <si>
    <t>Hint: Der er ikke en "IsEqual"-funktion i VBA. I stedet må man bruge "Rest"-funtionen, som på engelsk hedder</t>
  </si>
  <si>
    <t>"Mod". Denne bruges ved at skrive "Uge Mod 2". Hvis Uge er lige, returnerer "Uge Mod 2"=0, hvis Uge er ulige,</t>
  </si>
  <si>
    <t>returneres: "Uge Mod 2"=1.</t>
  </si>
  <si>
    <t>Ekstraopgave: UDF</t>
  </si>
  <si>
    <t>Ekstraopgave2: UDF</t>
  </si>
  <si>
    <t>skal de have en karakter i MatA, der er mindst 7, og et gennemsnit over 6. Hvis de har fået 4 i Mat A, men har et</t>
  </si>
  <si>
    <t xml:space="preserve">gennemsnit på mindst 6,5 får de en standby-plads. Hvis ingen af delene gør sig gældende, bliver eleverne ikke </t>
  </si>
  <si>
    <t>optaget. Kod en funktion, "Optaget", der resultatet for de pågældende elever.</t>
  </si>
  <si>
    <t>Elev #</t>
  </si>
  <si>
    <t>Karakterer</t>
  </si>
  <si>
    <t>MatA</t>
  </si>
  <si>
    <t>Gennemsnit</t>
  </si>
  <si>
    <t>Optaget?</t>
  </si>
  <si>
    <t>optaget</t>
  </si>
  <si>
    <t>Standby</t>
  </si>
  <si>
    <t>Ikke optaget</t>
  </si>
  <si>
    <t>Valgfrit argument. Bemærk "Optionals" skal placeres sidst i</t>
  </si>
  <si>
    <t>formeldeklerationerne.</t>
  </si>
  <si>
    <t>Tekst</t>
  </si>
  <si>
    <t>En dato</t>
  </si>
  <si>
    <t>I den første opgave skal du skrive en funktion, yeardiff, der angiver hvor mange år siden inputåret, der er gået.</t>
  </si>
  <si>
    <t>Hint: Definér inputtet som "Date". Du kan bruge funktionen "year( )" for at finde årstallet for den pågældende</t>
  </si>
  <si>
    <t>inputdato</t>
  </si>
  <si>
    <t>Års forskel</t>
  </si>
  <si>
    <t>Måneders forskel</t>
  </si>
  <si>
    <t>Skriv en tilsvarende funktion, "monthdiff()", der finder forskellen i antallet af måneder. I første omgang behøver funktionen</t>
  </si>
  <si>
    <t>ikke at tage højde for hvilken dag (1. - 31.), det er. Du kan bruge VBA-funktionen Month() til at finde den pågældende måned</t>
  </si>
  <si>
    <t>for en dato.</t>
  </si>
  <si>
    <t>Ekstraopgaver - Datoer i UDF'er</t>
  </si>
  <si>
    <t>inputdato. Desuden kan du bruge "Now()" til at finde tidspunktet for lige nu. Kald funktionen "yeardiff()"</t>
  </si>
  <si>
    <t>MAC (Bemærk, kun Excel 2011 &amp; 2015)</t>
  </si>
  <si>
    <t>Vejledning til at få "Fejlfinding" frem</t>
  </si>
  <si>
    <t>1. Du skal først have "Udvikler"/"Developer"-fanen frem.</t>
  </si>
  <si>
    <t>2. Klik derefter på Editor</t>
  </si>
  <si>
    <t>3. Når du står inde i det vindue, der kommer frem, tryk "Vis", "Værktøjslinjer" og "Fejlfinding".</t>
  </si>
  <si>
    <t>Hvis du er MAC-bruger</t>
  </si>
  <si>
    <t>Hvis man har kodet en funktion i VBA, kan man ikke få Excel til at vise labels, som i følgende tilfælde:</t>
  </si>
  <si>
    <t>Det bedste, man kan gøre, er at tilføje sin funktion til "Funktionsfinderen".</t>
  </si>
  <si>
    <t>Det gør man ved at køre en sub, som har følgende form:</t>
  </si>
  <si>
    <t>Private Sub RegistrerEnFunktion()</t>
  </si>
  <si>
    <t>F.eks. for funktionen NewBMI:</t>
  </si>
  <si>
    <t xml:space="preserve">        Macro:="NewBMI", _</t>
  </si>
  <si>
    <t xml:space="preserve">        Description:="Udregner enten nyt eller gammelt BMI", _</t>
  </si>
  <si>
    <t xml:space="preserve">        Category:="", _</t>
  </si>
  <si>
    <t>Bemærk at "Category" er den funktionskategori, funktionen tilføjes til. Her efterladt blank.</t>
  </si>
  <si>
    <t xml:space="preserve">            "Vægt i kg.", "Højde i meter.", "'Nyt' eller 'gammelt'")</t>
  </si>
  <si>
    <t>Når du gemmer dit VBA-arbejde</t>
  </si>
  <si>
    <t>Normalvis når du arbejder i Excel, benytter du filformatet .xls eller .xlsx. Dette format gemmer</t>
  </si>
  <si>
    <t>imidlertid ikke VBA-koder. For at gemme dem skal du gemme i .xlsm-formatet!</t>
  </si>
  <si>
    <t>Gør en UDF tilgængelig i alle arbejdsbøger</t>
  </si>
  <si>
    <t xml:space="preserve">For at gøre en UDF tilgængelig i alle dine excel-ark skal du indsætte den i din </t>
  </si>
  <si>
    <t>"personlige projektmappe". Den kan man få vist ved at begynde at optage en makro vha.</t>
  </si>
  <si>
    <t>makrooptageren og vælge at gemme den i sin "Personlige projektmappe".</t>
  </si>
  <si>
    <t>Umiddelbart derefter stopper du indspilningen af makroen, og du vil nu kunne se din personlige</t>
  </si>
  <si>
    <t>makroprojectmappe "PERSONAL.XLSB" i VBA-editoren. Nu skal du blot indsætte din UDF-kode i det</t>
  </si>
  <si>
    <t>modul, der fremkommer under din personlige makroprojektmappe.</t>
  </si>
  <si>
    <t xml:space="preserve">     … hvor 'type' kan være 'Nyt' eller 'Gammelt'. Hvis type=Gammelt skal formlen regne BMI ud på traditionel vis.</t>
  </si>
  <si>
    <t xml:space="preserve">     Hvis type=Nyt skal formlen regne BMI ud på den nye måde.</t>
  </si>
  <si>
    <t xml:space="preserve">     Lav en UDF, "NewBMI", der antager formen: F(vægt, højde, type)</t>
  </si>
  <si>
    <t>Vi vil optimere vores tid og VBA arbejder hurtigere når man har deklareret sine variable</t>
  </si>
  <si>
    <t>Brugerdefinerede Funktioner (UDF)</t>
  </si>
  <si>
    <t>2) Omformater nedenstående liste, så den passer ind i skemaet. Kald Makroen "Ombyt".</t>
  </si>
  <si>
    <t>Nedenstående elever har søgt ind på et studie med optagelse til sommer. For at blive optaget på studiet</t>
  </si>
  <si>
    <t xml:space="preserve">Skriv en funktion, "monthdiff2()", der tager højde for hvilken dag på måneden (1. - 31.), det er. Du skal </t>
  </si>
  <si>
    <t>vis som før kan du bruge funktionen Day() til at finde hvilken dag en given dato, det er (1. - 31.).</t>
  </si>
  <si>
    <t>altså tage højde for at month() runder op(ned) hvis datoen er mellem den 16.-31.(1.-15.). På tilsvarende</t>
  </si>
  <si>
    <t>Tryk "+" for løsninger</t>
  </si>
  <si>
    <t>1) Optag en Makro der formatterer en celle. Kald Makroen "FormaterCelle".</t>
  </si>
  <si>
    <t xml:space="preserve">     De 10 første varer koster altid det samme, men købes der over 10 skal funktionen give 10 % rabat på disse.</t>
  </si>
  <si>
    <t>Varierende variabeltyper. (Default)</t>
  </si>
  <si>
    <t>Dump</t>
  </si>
  <si>
    <t>Kursusplan: VBA Trin 1</t>
  </si>
  <si>
    <t>Tilmeld dig Djøfs Studiekursus VBA 2</t>
  </si>
  <si>
    <t>Mere VBA:</t>
  </si>
  <si>
    <t>Sanne Wøhlk, VBA Programming in Business Economics</t>
  </si>
  <si>
    <t>Se vejledning på næste fane.</t>
  </si>
  <si>
    <t>Brug tiden på at tilføje fanen "Udvikler"</t>
  </si>
  <si>
    <t>Følg bl.a. vejledningen på arket "MAC - Fejlfinding".</t>
  </si>
  <si>
    <t>Vejledning: Tilføj fanen "Udvikler"</t>
  </si>
  <si>
    <t>Deklaration af variable</t>
  </si>
  <si>
    <t>Windows - Excel 2010 &amp; 2013 &amp; 2016</t>
  </si>
  <si>
    <t>MAC (Bemærk, kun Excel 2016)</t>
  </si>
  <si>
    <t>2. Klik på "Vis".</t>
  </si>
  <si>
    <t>(Dette gælder kun Mac som har Excel version 2014 eller yngre)</t>
  </si>
  <si>
    <t xml:space="preserve"> </t>
  </si>
  <si>
    <t>Samspil med Excel: Referencer</t>
  </si>
  <si>
    <t>Syntaks</t>
  </si>
  <si>
    <t>Eksempel</t>
  </si>
  <si>
    <t>Cells(Rækkeindeks, Kolonneindeks)</t>
  </si>
  <si>
    <t>Cells(2,1)</t>
  </si>
  <si>
    <t>Range("Cellenavn")</t>
  </si>
  <si>
    <t>Range("A2"), Range("A1:D5")</t>
  </si>
  <si>
    <t>Range(Cells(1,1), Cells(5,4))</t>
  </si>
  <si>
    <t>Egenskabskommandoer</t>
  </si>
  <si>
    <t>Cells(2, 1).value</t>
  </si>
  <si>
    <t>Cells(2, 1).select</t>
  </si>
  <si>
    <t>Select</t>
  </si>
  <si>
    <t>Eksempel1: Vælg celle K15 med en makro (brug Cells)</t>
  </si>
  <si>
    <t>Cells</t>
  </si>
  <si>
    <t>Eksempel2: Vælg celle K16:L16 med en makro (brug Range)</t>
  </si>
  <si>
    <t>Range</t>
  </si>
  <si>
    <t>Value</t>
  </si>
  <si>
    <t>VBA</t>
  </si>
  <si>
    <t>Excel</t>
  </si>
  <si>
    <t>Var1 = Cells(2,1).value</t>
  </si>
  <si>
    <t>Cells(2,1).value = Var1</t>
  </si>
  <si>
    <t>Var1 = Range("A2").value</t>
  </si>
  <si>
    <t>Range("A2").value = Var1</t>
  </si>
  <si>
    <t>Eksempel 3: Tag værdien fra celle K24 og indsæt den i celle K25</t>
  </si>
  <si>
    <t>Samspil med Excel: Opgaver</t>
  </si>
  <si>
    <t>1) Lav en Sub, "Profit", der udregner spotraten i nedenstående skema.</t>
  </si>
  <si>
    <t xml:space="preserve">    Brug formlen til højre!</t>
  </si>
  <si>
    <t>Antal solgte pizzaer "n"</t>
  </si>
  <si>
    <t xml:space="preserve">  &lt;-- G9</t>
  </si>
  <si>
    <t>Pris pr. pizza "p"</t>
  </si>
  <si>
    <t xml:space="preserve">  &lt;-- G11</t>
  </si>
  <si>
    <t>Husleje pr. måned "h"</t>
  </si>
  <si>
    <t xml:space="preserve">  &lt;-- G13</t>
  </si>
  <si>
    <t>Omkostning pr. pizza "o"</t>
  </si>
  <si>
    <t xml:space="preserve">  &lt;-- G15</t>
  </si>
  <si>
    <t>Udregn samlet profit "r"</t>
  </si>
  <si>
    <t xml:space="preserve"> &lt;-- G19</t>
  </si>
  <si>
    <t>Jacob Emil Sachmann Hansen</t>
  </si>
  <si>
    <t>jacobsachman@gmail.com</t>
  </si>
  <si>
    <t>Jonas Møller</t>
  </si>
  <si>
    <t>Følg os på LinkedIn:</t>
  </si>
  <si>
    <t>Jacob</t>
  </si>
  <si>
    <t>Kontakt:</t>
  </si>
  <si>
    <t>jacobsachmann@gmail.com</t>
  </si>
  <si>
    <t>HA(mat) - 5. semester</t>
  </si>
  <si>
    <t>jonasmoller@hotmail.dk</t>
  </si>
  <si>
    <t>Emil Vergara</t>
  </si>
  <si>
    <t>emilvergara@live.dk</t>
  </si>
  <si>
    <t>Cand Merc AEF - 1. Semester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</si>
</sst>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 * #,##0.00_ ;_ * \-#,##0.00_ ;_ * &quot;-&quot;??_ ;_ @_ "/>
    <numFmt numFmtId="165" formatCode="dd\.\ mmmm"/>
    <numFmt numFmtId="166" formatCode="&quot;kr.&quot;\ #,##0"/>
    <numFmt numFmtId="167" formatCode="0.0"/>
    <numFmt numFmtId="168" formatCode="&quot;kr.&quot;\ #,##0.00"/>
    <numFmt numFmtId="169" formatCode="#00"/>
    <numFmt numFmtId="170" formatCode="0.0%"/>
    <numFmt numFmtId="171" formatCode="#\ &quot;kg&quot;"/>
    <numFmt numFmtId="172" formatCode="#.##\ &quot;m&quot;"/>
    <numFmt numFmtId="173" formatCode="00"/>
    <numFmt numFmtId="174" formatCode="_ * #,##0_ ;_ * \-#,##0_ ;_ * &quot;-&quot;??_ ;_ @_ "/>
    <numFmt numFmtId="175" formatCode="[$DKK]\ #,##0.00"/>
    <numFmt numFmtId="176" formatCode="00\ &quot;kr&quot;"/>
  </numFmts>
  <fonts count="41">
    <font>
      <sz val="11"/>
      <color theme="1"/>
      <name val="Arial"/>
      <family val="2"/>
      <scheme val="minor"/>
    </font>
    <font>
      <sz val="10"/>
      <name val="Arial"/>
      <family val="2"/>
    </font>
    <font>
      <u/>
      <sz val="11"/>
      <color theme="10"/>
      <name val="Arial"/>
      <family val="2"/>
      <scheme val="minor"/>
    </font>
    <font>
      <sz val="14"/>
      <name val="Arial"/>
      <family val="2"/>
      <scheme val="minor"/>
    </font>
    <font>
      <sz val="12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u/>
      <sz val="18"/>
      <color theme="1"/>
      <name val="Arial"/>
      <family val="2"/>
      <scheme val="minor"/>
    </font>
    <font>
      <sz val="12"/>
      <color indexed="8"/>
      <name val="Calibri"/>
      <family val="2"/>
    </font>
    <font>
      <b/>
      <u/>
      <sz val="16"/>
      <color theme="1"/>
      <name val="Arial"/>
      <family val="2"/>
      <scheme val="minor"/>
    </font>
    <font>
      <b/>
      <u/>
      <sz val="14"/>
      <color theme="1"/>
      <name val="Arial"/>
      <family val="2"/>
      <scheme val="minor"/>
    </font>
    <font>
      <u/>
      <sz val="14"/>
      <color theme="1"/>
      <name val="Arial"/>
      <family val="2"/>
      <scheme val="minor"/>
    </font>
    <font>
      <u/>
      <sz val="14"/>
      <color theme="10"/>
      <name val="Arial"/>
      <family val="2"/>
      <scheme val="minor"/>
    </font>
    <font>
      <i/>
      <sz val="12"/>
      <color theme="1"/>
      <name val="Arial"/>
      <family val="2"/>
      <scheme val="minor"/>
    </font>
    <font>
      <i/>
      <u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4"/>
      <color rgb="FFFF0000"/>
      <name val="Arial"/>
      <family val="2"/>
      <scheme val="minor"/>
    </font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Arial"/>
      <family val="2"/>
      <scheme val="minor"/>
    </font>
    <font>
      <b/>
      <sz val="16"/>
      <color theme="0"/>
      <name val="Arial"/>
      <family val="2"/>
      <scheme val="minor"/>
    </font>
    <font>
      <sz val="14"/>
      <color theme="0"/>
      <name val="Arial"/>
      <family val="2"/>
      <scheme val="minor"/>
    </font>
    <font>
      <sz val="14"/>
      <color theme="0"/>
      <name val="Arial"/>
      <family val="2"/>
    </font>
    <font>
      <b/>
      <u/>
      <sz val="18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u/>
      <sz val="1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2"/>
      <color theme="0"/>
      <name val="Arial"/>
      <family val="2"/>
      <scheme val="minor"/>
    </font>
    <font>
      <sz val="72"/>
      <color theme="0"/>
      <name val="Arial"/>
      <family val="2"/>
    </font>
    <font>
      <sz val="11"/>
      <color theme="0"/>
      <name val="Arial"/>
      <family val="2"/>
    </font>
    <font>
      <sz val="10"/>
      <color theme="0"/>
      <name val="Ariel"/>
    </font>
    <font>
      <u/>
      <sz val="11"/>
      <color theme="0"/>
      <name val="Arial"/>
      <family val="2"/>
      <scheme val="minor"/>
    </font>
    <font>
      <b/>
      <sz val="24"/>
      <color theme="0"/>
      <name val="Ariel"/>
    </font>
    <font>
      <sz val="20"/>
      <color theme="0"/>
      <name val="Arial"/>
      <family val="2"/>
    </font>
    <font>
      <sz val="16"/>
      <color theme="0"/>
      <name val="Arial"/>
      <family val="2"/>
    </font>
    <font>
      <sz val="14"/>
      <color theme="0"/>
      <name val="Ariel"/>
    </font>
    <font>
      <u/>
      <sz val="20"/>
      <color theme="0"/>
      <name val="Ariel"/>
    </font>
    <font>
      <u/>
      <sz val="20"/>
      <color theme="10"/>
      <name val="Ariel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405F"/>
        <bgColor indexed="64"/>
      </patternFill>
    </fill>
    <fill>
      <patternFill patternType="solid">
        <fgColor rgb="FF678D39"/>
        <bgColor indexed="64"/>
      </patternFill>
    </fill>
    <fill>
      <patternFill patternType="solid">
        <fgColor rgb="FFC0CE2E"/>
        <bgColor indexed="64"/>
      </patternFill>
    </fill>
    <fill>
      <patternFill patternType="solid">
        <fgColor rgb="FF009892"/>
        <bgColor indexed="64"/>
      </patternFill>
    </fill>
    <fill>
      <patternFill patternType="solid">
        <fgColor rgb="FF87C0C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/>
      <bottom style="thin">
        <color auto="1"/>
      </bottom>
      <diagonal/>
    </border>
    <border>
      <left style="mediumDashDot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</borders>
  <cellStyleXfs count="13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4" fontId="1" fillId="0" borderId="0"/>
    <xf numFmtId="0" fontId="1" fillId="2" borderId="0"/>
    <xf numFmtId="0" fontId="1" fillId="0" borderId="0"/>
    <xf numFmtId="0" fontId="1" fillId="0" borderId="0"/>
    <xf numFmtId="0" fontId="1" fillId="2" borderId="0"/>
    <xf numFmtId="0" fontId="1" fillId="2" borderId="0"/>
    <xf numFmtId="0" fontId="1" fillId="0" borderId="0"/>
    <xf numFmtId="0" fontId="1" fillId="2" borderId="0"/>
    <xf numFmtId="164" fontId="20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47">
    <xf numFmtId="0" fontId="0" fillId="0" borderId="0" xfId="0"/>
    <xf numFmtId="0" fontId="5" fillId="3" borderId="1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6" xfId="0" applyFont="1" applyFill="1" applyBorder="1"/>
    <xf numFmtId="0" fontId="5" fillId="3" borderId="3" xfId="0" applyFont="1" applyFill="1" applyBorder="1"/>
    <xf numFmtId="0" fontId="5" fillId="3" borderId="0" xfId="0" applyFont="1" applyFill="1"/>
    <xf numFmtId="0" fontId="5" fillId="3" borderId="2" xfId="0" applyFont="1" applyFill="1" applyBorder="1"/>
    <xf numFmtId="0" fontId="5" fillId="3" borderId="7" xfId="0" applyFont="1" applyFill="1" applyBorder="1"/>
    <xf numFmtId="0" fontId="5" fillId="3" borderId="8" xfId="0" applyFont="1" applyFill="1" applyBorder="1"/>
    <xf numFmtId="0" fontId="0" fillId="3" borderId="1" xfId="0" applyFill="1" applyBorder="1"/>
    <xf numFmtId="0" fontId="4" fillId="3" borderId="0" xfId="0" applyFont="1" applyFill="1"/>
    <xf numFmtId="0" fontId="9" fillId="3" borderId="0" xfId="0" applyFont="1" applyFill="1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3" xfId="0" applyFill="1" applyBorder="1"/>
    <xf numFmtId="0" fontId="10" fillId="3" borderId="0" xfId="0" applyFont="1" applyFill="1"/>
    <xf numFmtId="0" fontId="0" fillId="3" borderId="2" xfId="0" applyFill="1" applyBorder="1"/>
    <xf numFmtId="0" fontId="4" fillId="3" borderId="3" xfId="0" applyFont="1" applyFill="1" applyBorder="1"/>
    <xf numFmtId="0" fontId="4" fillId="3" borderId="7" xfId="0" applyFont="1" applyFill="1" applyBorder="1"/>
    <xf numFmtId="0" fontId="0" fillId="3" borderId="8" xfId="0" applyFill="1" applyBorder="1"/>
    <xf numFmtId="0" fontId="6" fillId="3" borderId="1" xfId="0" applyFont="1" applyFill="1" applyBorder="1"/>
    <xf numFmtId="0" fontId="6" fillId="3" borderId="0" xfId="0" applyFont="1" applyFill="1"/>
    <xf numFmtId="166" fontId="5" fillId="3" borderId="0" xfId="0" applyNumberFormat="1" applyFont="1" applyFill="1"/>
    <xf numFmtId="0" fontId="0" fillId="3" borderId="7" xfId="0" applyFill="1" applyBorder="1"/>
    <xf numFmtId="0" fontId="11" fillId="3" borderId="0" xfId="0" applyFont="1" applyFill="1"/>
    <xf numFmtId="0" fontId="6" fillId="3" borderId="1" xfId="0" applyFont="1" applyFill="1" applyBorder="1" applyAlignment="1">
      <alignment horizontal="right"/>
    </xf>
    <xf numFmtId="9" fontId="5" fillId="3" borderId="1" xfId="0" applyNumberFormat="1" applyFont="1" applyFill="1" applyBorder="1"/>
    <xf numFmtId="2" fontId="5" fillId="3" borderId="0" xfId="0" applyNumberFormat="1" applyFont="1" applyFill="1"/>
    <xf numFmtId="0" fontId="12" fillId="3" borderId="0" xfId="0" applyFont="1" applyFill="1"/>
    <xf numFmtId="0" fontId="5" fillId="3" borderId="0" xfId="0" quotePrefix="1" applyFont="1" applyFill="1"/>
    <xf numFmtId="169" fontId="5" fillId="3" borderId="0" xfId="0" applyNumberFormat="1" applyFont="1" applyFill="1"/>
    <xf numFmtId="170" fontId="5" fillId="3" borderId="0" xfId="0" applyNumberFormat="1" applyFont="1" applyFill="1"/>
    <xf numFmtId="10" fontId="5" fillId="3" borderId="0" xfId="0" applyNumberFormat="1" applyFont="1" applyFill="1"/>
    <xf numFmtId="171" fontId="5" fillId="3" borderId="0" xfId="0" applyNumberFormat="1" applyFont="1" applyFill="1"/>
    <xf numFmtId="172" fontId="5" fillId="3" borderId="0" xfId="0" applyNumberFormat="1" applyFont="1" applyFill="1"/>
    <xf numFmtId="0" fontId="5" fillId="3" borderId="1" xfId="0" applyFont="1" applyFill="1" applyBorder="1" applyAlignment="1">
      <alignment horizontal="right"/>
    </xf>
    <xf numFmtId="0" fontId="5" fillId="3" borderId="0" xfId="0" applyFont="1" applyFill="1" applyAlignment="1">
      <alignment horizontal="right"/>
    </xf>
    <xf numFmtId="0" fontId="6" fillId="3" borderId="10" xfId="0" applyFont="1" applyFill="1" applyBorder="1"/>
    <xf numFmtId="0" fontId="5" fillId="3" borderId="9" xfId="0" applyFont="1" applyFill="1" applyBorder="1"/>
    <xf numFmtId="0" fontId="14" fillId="3" borderId="0" xfId="0" applyFont="1" applyFill="1"/>
    <xf numFmtId="0" fontId="15" fillId="3" borderId="0" xfId="0" applyFont="1" applyFill="1"/>
    <xf numFmtId="17" fontId="5" fillId="3" borderId="1" xfId="0" applyNumberFormat="1" applyFont="1" applyFill="1" applyBorder="1"/>
    <xf numFmtId="2" fontId="5" fillId="3" borderId="12" xfId="0" applyNumberFormat="1" applyFont="1" applyFill="1" applyBorder="1"/>
    <xf numFmtId="0" fontId="16" fillId="3" borderId="13" xfId="0" applyFont="1" applyFill="1" applyBorder="1"/>
    <xf numFmtId="1" fontId="5" fillId="3" borderId="0" xfId="0" applyNumberFormat="1" applyFont="1" applyFill="1"/>
    <xf numFmtId="2" fontId="5" fillId="3" borderId="11" xfId="0" applyNumberFormat="1" applyFont="1" applyFill="1" applyBorder="1"/>
    <xf numFmtId="0" fontId="16" fillId="3" borderId="0" xfId="0" applyFont="1" applyFill="1"/>
    <xf numFmtId="173" fontId="5" fillId="3" borderId="0" xfId="0" applyNumberFormat="1" applyFont="1" applyFill="1"/>
    <xf numFmtId="2" fontId="5" fillId="3" borderId="1" xfId="0" applyNumberFormat="1" applyFont="1" applyFill="1" applyBorder="1"/>
    <xf numFmtId="14" fontId="5" fillId="3" borderId="0" xfId="0" applyNumberFormat="1" applyFont="1" applyFill="1"/>
    <xf numFmtId="14" fontId="5" fillId="3" borderId="0" xfId="0" applyNumberFormat="1" applyFont="1" applyFill="1" applyAlignment="1">
      <alignment horizontal="right"/>
    </xf>
    <xf numFmtId="16" fontId="5" fillId="3" borderId="0" xfId="0" applyNumberFormat="1" applyFont="1" applyFill="1"/>
    <xf numFmtId="167" fontId="16" fillId="3" borderId="0" xfId="0" applyNumberFormat="1" applyFont="1" applyFill="1"/>
    <xf numFmtId="0" fontId="18" fillId="3" borderId="0" xfId="0" applyFont="1" applyFill="1"/>
    <xf numFmtId="0" fontId="4" fillId="3" borderId="2" xfId="0" applyFont="1" applyFill="1" applyBorder="1"/>
    <xf numFmtId="0" fontId="17" fillId="3" borderId="5" xfId="0" applyFont="1" applyFill="1" applyBorder="1"/>
    <xf numFmtId="0" fontId="3" fillId="3" borderId="0" xfId="0" applyFont="1" applyFill="1"/>
    <xf numFmtId="0" fontId="19" fillId="3" borderId="4" xfId="0" applyFont="1" applyFill="1" applyBorder="1" applyAlignment="1">
      <alignment readingOrder="1"/>
    </xf>
    <xf numFmtId="0" fontId="19" fillId="3" borderId="5" xfId="0" applyFont="1" applyFill="1" applyBorder="1" applyAlignment="1">
      <alignment readingOrder="1"/>
    </xf>
    <xf numFmtId="0" fontId="19" fillId="3" borderId="6" xfId="0" applyFont="1" applyFill="1" applyBorder="1" applyAlignment="1">
      <alignment readingOrder="1"/>
    </xf>
    <xf numFmtId="0" fontId="19" fillId="3" borderId="3" xfId="0" applyFont="1" applyFill="1" applyBorder="1" applyAlignment="1">
      <alignment readingOrder="1"/>
    </xf>
    <xf numFmtId="0" fontId="19" fillId="3" borderId="0" xfId="0" applyFont="1" applyFill="1" applyAlignment="1">
      <alignment readingOrder="1"/>
    </xf>
    <xf numFmtId="0" fontId="19" fillId="3" borderId="2" xfId="0" applyFont="1" applyFill="1" applyBorder="1" applyAlignment="1">
      <alignment readingOrder="1"/>
    </xf>
    <xf numFmtId="0" fontId="19" fillId="3" borderId="7" xfId="0" applyFont="1" applyFill="1" applyBorder="1" applyAlignment="1">
      <alignment readingOrder="1"/>
    </xf>
    <xf numFmtId="0" fontId="19" fillId="3" borderId="1" xfId="0" applyFont="1" applyFill="1" applyBorder="1" applyAlignment="1">
      <alignment readingOrder="1"/>
    </xf>
    <xf numFmtId="0" fontId="19" fillId="3" borderId="8" xfId="0" applyFont="1" applyFill="1" applyBorder="1" applyAlignment="1">
      <alignment readingOrder="1"/>
    </xf>
    <xf numFmtId="0" fontId="8" fillId="3" borderId="0" xfId="0" applyFont="1" applyFill="1"/>
    <xf numFmtId="0" fontId="7" fillId="4" borderId="0" xfId="0" applyFont="1" applyFill="1"/>
    <xf numFmtId="0" fontId="5" fillId="4" borderId="0" xfId="0" applyFont="1" applyFill="1"/>
    <xf numFmtId="0" fontId="13" fillId="4" borderId="0" xfId="2" applyFont="1" applyFill="1"/>
    <xf numFmtId="0" fontId="22" fillId="4" borderId="0" xfId="0" quotePrefix="1" applyFont="1" applyFill="1"/>
    <xf numFmtId="0" fontId="23" fillId="4" borderId="0" xfId="0" applyFont="1" applyFill="1"/>
    <xf numFmtId="0" fontId="24" fillId="4" borderId="0" xfId="0" applyFont="1" applyFill="1"/>
    <xf numFmtId="165" fontId="1" fillId="4" borderId="0" xfId="1" applyNumberFormat="1" applyFill="1"/>
    <xf numFmtId="0" fontId="1" fillId="4" borderId="0" xfId="1" applyFill="1"/>
    <xf numFmtId="0" fontId="25" fillId="4" borderId="0" xfId="1" applyFont="1" applyFill="1"/>
    <xf numFmtId="0" fontId="0" fillId="4" borderId="0" xfId="0" applyFill="1"/>
    <xf numFmtId="0" fontId="26" fillId="4" borderId="0" xfId="0" applyFont="1" applyFill="1"/>
    <xf numFmtId="0" fontId="21" fillId="4" borderId="0" xfId="0" applyFont="1" applyFill="1"/>
    <xf numFmtId="0" fontId="27" fillId="4" borderId="0" xfId="0" applyFont="1" applyFill="1"/>
    <xf numFmtId="0" fontId="0" fillId="5" borderId="14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9" xfId="0" applyFill="1" applyBorder="1"/>
    <xf numFmtId="0" fontId="0" fillId="7" borderId="10" xfId="0" applyFill="1" applyBorder="1"/>
    <xf numFmtId="9" fontId="5" fillId="4" borderId="0" xfId="0" applyNumberFormat="1" applyFont="1" applyFill="1"/>
    <xf numFmtId="167" fontId="5" fillId="3" borderId="0" xfId="0" applyNumberFormat="1" applyFont="1" applyFill="1"/>
    <xf numFmtId="168" fontId="5" fillId="3" borderId="0" xfId="0" applyNumberFormat="1" applyFont="1" applyFill="1"/>
    <xf numFmtId="174" fontId="5" fillId="4" borderId="0" xfId="11" applyNumberFormat="1" applyFont="1" applyFill="1"/>
    <xf numFmtId="0" fontId="28" fillId="3" borderId="0" xfId="2" applyFont="1" applyFill="1" applyBorder="1"/>
    <xf numFmtId="0" fontId="4" fillId="4" borderId="0" xfId="0" applyFont="1" applyFill="1"/>
    <xf numFmtId="17" fontId="5" fillId="4" borderId="0" xfId="0" applyNumberFormat="1" applyFont="1" applyFill="1"/>
    <xf numFmtId="2" fontId="5" fillId="4" borderId="0" xfId="0" applyNumberFormat="1" applyFont="1" applyFill="1"/>
    <xf numFmtId="1" fontId="5" fillId="4" borderId="0" xfId="0" applyNumberFormat="1" applyFont="1" applyFill="1"/>
    <xf numFmtId="14" fontId="5" fillId="4" borderId="0" xfId="0" applyNumberFormat="1" applyFont="1" applyFill="1"/>
    <xf numFmtId="0" fontId="29" fillId="4" borderId="0" xfId="0" applyFont="1" applyFill="1"/>
    <xf numFmtId="0" fontId="30" fillId="4" borderId="0" xfId="0" applyFont="1" applyFill="1"/>
    <xf numFmtId="0" fontId="31" fillId="4" borderId="0" xfId="1" applyFont="1" applyFill="1"/>
    <xf numFmtId="0" fontId="32" fillId="4" borderId="0" xfId="1" quotePrefix="1" applyFont="1" applyFill="1"/>
    <xf numFmtId="0" fontId="0" fillId="8" borderId="9" xfId="0" applyFill="1" applyBorder="1"/>
    <xf numFmtId="0" fontId="0" fillId="8" borderId="10" xfId="0" applyFill="1" applyBorder="1"/>
    <xf numFmtId="0" fontId="33" fillId="4" borderId="0" xfId="1" applyFont="1" applyFill="1"/>
    <xf numFmtId="0" fontId="0" fillId="9" borderId="0" xfId="0" applyFill="1"/>
    <xf numFmtId="0" fontId="5" fillId="9" borderId="0" xfId="0" applyFont="1" applyFill="1"/>
    <xf numFmtId="0" fontId="6" fillId="3" borderId="15" xfId="0" applyFont="1" applyFill="1" applyBorder="1"/>
    <xf numFmtId="0" fontId="5" fillId="3" borderId="15" xfId="0" applyFont="1" applyFill="1" applyBorder="1"/>
    <xf numFmtId="0" fontId="5" fillId="3" borderId="16" xfId="0" applyFont="1" applyFill="1" applyBorder="1"/>
    <xf numFmtId="0" fontId="5" fillId="3" borderId="17" xfId="0" applyFont="1" applyFill="1" applyBorder="1"/>
    <xf numFmtId="0" fontId="5" fillId="3" borderId="18" xfId="0" applyFont="1" applyFill="1" applyBorder="1"/>
    <xf numFmtId="0" fontId="5" fillId="3" borderId="19" xfId="0" applyFont="1" applyFill="1" applyBorder="1"/>
    <xf numFmtId="0" fontId="5" fillId="3" borderId="20" xfId="0" applyFont="1" applyFill="1" applyBorder="1"/>
    <xf numFmtId="0" fontId="5" fillId="3" borderId="21" xfId="0" applyFont="1" applyFill="1" applyBorder="1"/>
    <xf numFmtId="0" fontId="0" fillId="3" borderId="22" xfId="0" applyFill="1" applyBorder="1"/>
    <xf numFmtId="0" fontId="5" fillId="3" borderId="23" xfId="0" applyFont="1" applyFill="1" applyBorder="1"/>
    <xf numFmtId="0" fontId="5" fillId="3" borderId="24" xfId="0" applyFont="1" applyFill="1" applyBorder="1"/>
    <xf numFmtId="0" fontId="0" fillId="3" borderId="15" xfId="0" applyFill="1" applyBorder="1"/>
    <xf numFmtId="0" fontId="5" fillId="3" borderId="25" xfId="0" applyFont="1" applyFill="1" applyBorder="1"/>
    <xf numFmtId="0" fontId="0" fillId="3" borderId="17" xfId="0" applyFill="1" applyBorder="1"/>
    <xf numFmtId="0" fontId="5" fillId="3" borderId="22" xfId="0" applyFont="1" applyFill="1" applyBorder="1"/>
    <xf numFmtId="0" fontId="6" fillId="9" borderId="0" xfId="0" applyFont="1" applyFill="1"/>
    <xf numFmtId="0" fontId="5" fillId="3" borderId="26" xfId="0" applyFont="1" applyFill="1" applyBorder="1"/>
    <xf numFmtId="0" fontId="5" fillId="10" borderId="0" xfId="0" applyFont="1" applyFill="1"/>
    <xf numFmtId="175" fontId="5" fillId="10" borderId="0" xfId="12" applyNumberFormat="1" applyFont="1" applyFill="1" applyBorder="1"/>
    <xf numFmtId="0" fontId="36" fillId="4" borderId="0" xfId="1" applyFont="1" applyFill="1"/>
    <xf numFmtId="0" fontId="37" fillId="4" borderId="0" xfId="1" applyFont="1" applyFill="1"/>
    <xf numFmtId="0" fontId="34" fillId="4" borderId="0" xfId="2" applyFont="1" applyFill="1" applyProtection="1"/>
    <xf numFmtId="0" fontId="38" fillId="4" borderId="0" xfId="1" applyFont="1" applyFill="1"/>
    <xf numFmtId="0" fontId="39" fillId="4" borderId="0" xfId="1" applyFont="1" applyFill="1"/>
    <xf numFmtId="0" fontId="25" fillId="4" borderId="0" xfId="0" applyFont="1" applyFill="1"/>
    <xf numFmtId="0" fontId="38" fillId="4" borderId="0" xfId="0" applyFont="1" applyFill="1"/>
    <xf numFmtId="0" fontId="2" fillId="4" borderId="0" xfId="2" applyFill="1" applyProtection="1"/>
    <xf numFmtId="0" fontId="40" fillId="4" borderId="0" xfId="2" applyFont="1" applyFill="1"/>
    <xf numFmtId="0" fontId="2" fillId="4" borderId="0" xfId="2" applyFill="1"/>
    <xf numFmtId="176" fontId="5" fillId="3" borderId="0" xfId="0" applyNumberFormat="1" applyFont="1" applyFill="1"/>
    <xf numFmtId="14" fontId="35" fillId="4" borderId="0" xfId="1" applyNumberFormat="1" applyFont="1" applyFill="1" applyAlignment="1">
      <alignment horizontal="left"/>
    </xf>
    <xf numFmtId="0" fontId="5" fillId="3" borderId="3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5" fillId="3" borderId="6" xfId="0" applyFont="1" applyFill="1" applyBorder="1" applyAlignment="1">
      <alignment horizontal="center" textRotation="180"/>
    </xf>
    <xf numFmtId="0" fontId="5" fillId="3" borderId="2" xfId="0" applyFont="1" applyFill="1" applyBorder="1" applyAlignment="1">
      <alignment horizontal="center" textRotation="180"/>
    </xf>
    <xf numFmtId="17" fontId="15" fillId="3" borderId="0" xfId="0" applyNumberFormat="1" applyFont="1" applyFill="1" applyAlignment="1">
      <alignment horizontal="center"/>
    </xf>
    <xf numFmtId="17" fontId="15" fillId="3" borderId="11" xfId="0" applyNumberFormat="1" applyFont="1" applyFill="1" applyBorder="1" applyAlignment="1">
      <alignment horizontal="center"/>
    </xf>
  </cellXfs>
  <cellStyles count="13">
    <cellStyle name="Dato" xfId="3" xr:uid="{00000000-0005-0000-0000-000000000000}"/>
    <cellStyle name="Komma" xfId="11" builtinId="3"/>
    <cellStyle name="Link" xfId="2" builtinId="8"/>
    <cellStyle name="Normal" xfId="0" builtinId="0"/>
    <cellStyle name="Normal 2" xfId="4" xr:uid="{00000000-0005-0000-0000-000004000000}"/>
    <cellStyle name="Normal 2 2" xfId="5" xr:uid="{00000000-0005-0000-0000-000005000000}"/>
    <cellStyle name="Normal 2 2 2" xfId="6" xr:uid="{00000000-0005-0000-0000-000006000000}"/>
    <cellStyle name="Normal 3" xfId="7" xr:uid="{00000000-0005-0000-0000-000007000000}"/>
    <cellStyle name="Normal 3 2" xfId="8" xr:uid="{00000000-0005-0000-0000-000008000000}"/>
    <cellStyle name="Normal 4" xfId="9" xr:uid="{00000000-0005-0000-0000-000009000000}"/>
    <cellStyle name="Normal 4 2" xfId="10" xr:uid="{00000000-0005-0000-0000-00000A000000}"/>
    <cellStyle name="Normal_DJØF Excel - Øvelser - Uvidet" xfId="1" xr:uid="{00000000-0005-0000-0000-00000B000000}"/>
    <cellStyle name="Procent" xfId="12" builtinId="5"/>
  </cellStyles>
  <dxfs count="0"/>
  <tableStyles count="0" defaultTableStyle="TableStyleMedium2" defaultPivotStyle="PivotStyleLight16"/>
  <colors>
    <mruColors>
      <color rgb="FF678D39"/>
      <color rgb="FFC86319"/>
      <color rgb="FF87C0C6"/>
      <color rgb="FF00405F"/>
      <color rgb="FF87C067"/>
      <color rgb="FF009892"/>
      <color rgb="FFC0CE2E"/>
      <color rgb="FFFFCC00"/>
      <color rgb="FF66FFCC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13" Type="http://schemas.openxmlformats.org/officeDocument/2006/relationships/image" Target="../media/image14.png"/><Relationship Id="rId3" Type="http://schemas.openxmlformats.org/officeDocument/2006/relationships/image" Target="../media/image4.JPG"/><Relationship Id="rId7" Type="http://schemas.openxmlformats.org/officeDocument/2006/relationships/image" Target="../media/image8.gif"/><Relationship Id="rId12" Type="http://schemas.openxmlformats.org/officeDocument/2006/relationships/image" Target="../media/image13.pn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6" Type="http://schemas.openxmlformats.org/officeDocument/2006/relationships/image" Target="../media/image7.jpg"/><Relationship Id="rId11" Type="http://schemas.openxmlformats.org/officeDocument/2006/relationships/image" Target="../media/image12.png"/><Relationship Id="rId5" Type="http://schemas.openxmlformats.org/officeDocument/2006/relationships/image" Target="../media/image6.jpg"/><Relationship Id="rId10" Type="http://schemas.openxmlformats.org/officeDocument/2006/relationships/image" Target="../media/image11.png"/><Relationship Id="rId4" Type="http://schemas.openxmlformats.org/officeDocument/2006/relationships/image" Target="../media/image5.jp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4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svg"/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png"/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8248</xdr:colOff>
      <xdr:row>9</xdr:row>
      <xdr:rowOff>8247</xdr:rowOff>
    </xdr:from>
    <xdr:to>
      <xdr:col>15</xdr:col>
      <xdr:colOff>394864</xdr:colOff>
      <xdr:row>15</xdr:row>
      <xdr:rowOff>254987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FDA2875F-6428-45F6-8D07-F8EE9065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85716" y="2671948"/>
          <a:ext cx="2365836" cy="1706416"/>
        </a:xfrm>
        <a:prstGeom prst="round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7</xdr:row>
      <xdr:rowOff>95250</xdr:rowOff>
    </xdr:from>
    <xdr:to>
      <xdr:col>7</xdr:col>
      <xdr:colOff>614643</xdr:colOff>
      <xdr:row>20</xdr:row>
      <xdr:rowOff>57150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1524000"/>
          <a:ext cx="4848225" cy="243840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16650</xdr:colOff>
      <xdr:row>22</xdr:row>
      <xdr:rowOff>121425</xdr:rowOff>
    </xdr:from>
    <xdr:to>
      <xdr:col>2</xdr:col>
      <xdr:colOff>403253</xdr:colOff>
      <xdr:row>45</xdr:row>
      <xdr:rowOff>82765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250" y="4407675"/>
          <a:ext cx="1304925" cy="438150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604800</xdr:colOff>
      <xdr:row>48</xdr:row>
      <xdr:rowOff>176176</xdr:rowOff>
    </xdr:from>
    <xdr:to>
      <xdr:col>10</xdr:col>
      <xdr:colOff>373566</xdr:colOff>
      <xdr:row>77</xdr:row>
      <xdr:rowOff>104216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00" y="9958351"/>
          <a:ext cx="6720335" cy="549120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381000</xdr:colOff>
      <xdr:row>8</xdr:row>
      <xdr:rowOff>9525</xdr:rowOff>
    </xdr:from>
    <xdr:to>
      <xdr:col>2</xdr:col>
      <xdr:colOff>171450</xdr:colOff>
      <xdr:row>10</xdr:row>
      <xdr:rowOff>133350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1000" y="1628775"/>
          <a:ext cx="1009650" cy="50482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104775</xdr:colOff>
      <xdr:row>41</xdr:row>
      <xdr:rowOff>142875</xdr:rowOff>
    </xdr:from>
    <xdr:to>
      <xdr:col>2</xdr:col>
      <xdr:colOff>504825</xdr:colOff>
      <xdr:row>44</xdr:row>
      <xdr:rowOff>76200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14375" y="8143875"/>
          <a:ext cx="1009650" cy="50482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6</xdr:col>
      <xdr:colOff>683559</xdr:colOff>
      <xdr:row>64</xdr:row>
      <xdr:rowOff>0</xdr:rowOff>
    </xdr:from>
    <xdr:to>
      <xdr:col>8</xdr:col>
      <xdr:colOff>264459</xdr:colOff>
      <xdr:row>65</xdr:row>
      <xdr:rowOff>152400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076265" y="11940988"/>
          <a:ext cx="961465" cy="331694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12</xdr:col>
      <xdr:colOff>47625</xdr:colOff>
      <xdr:row>7</xdr:row>
      <xdr:rowOff>104775</xdr:rowOff>
    </xdr:from>
    <xdr:to>
      <xdr:col>17</xdr:col>
      <xdr:colOff>494740</xdr:colOff>
      <xdr:row>22</xdr:row>
      <xdr:rowOff>66114</xdr:rowOff>
    </xdr:to>
    <xdr:pic>
      <xdr:nvPicPr>
        <xdr:cNvPr id="12" name="Billed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025" y="1609725"/>
          <a:ext cx="3790950" cy="285750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54750</xdr:colOff>
      <xdr:row>25</xdr:row>
      <xdr:rowOff>140475</xdr:rowOff>
    </xdr:from>
    <xdr:to>
      <xdr:col>19</xdr:col>
      <xdr:colOff>395410</xdr:colOff>
      <xdr:row>47</xdr:row>
      <xdr:rowOff>16651</xdr:rowOff>
    </xdr:to>
    <xdr:pic>
      <xdr:nvPicPr>
        <xdr:cNvPr id="13" name="Billed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3950" y="5169675"/>
          <a:ext cx="5029200" cy="4067175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80925</xdr:colOff>
      <xdr:row>49</xdr:row>
      <xdr:rowOff>128550</xdr:rowOff>
    </xdr:from>
    <xdr:to>
      <xdr:col>19</xdr:col>
      <xdr:colOff>412060</xdr:colOff>
      <xdr:row>82</xdr:row>
      <xdr:rowOff>122947</xdr:rowOff>
    </xdr:to>
    <xdr:pic>
      <xdr:nvPicPr>
        <xdr:cNvPr id="14" name="Billed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0125" y="9825000"/>
          <a:ext cx="5019675" cy="626745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12</xdr:col>
      <xdr:colOff>304800</xdr:colOff>
      <xdr:row>10</xdr:row>
      <xdr:rowOff>76200</xdr:rowOff>
    </xdr:from>
    <xdr:to>
      <xdr:col>15</xdr:col>
      <xdr:colOff>419100</xdr:colOff>
      <xdr:row>13</xdr:row>
      <xdr:rowOff>9525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582150" y="2152650"/>
          <a:ext cx="1943100" cy="50482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17</xdr:col>
      <xdr:colOff>76200</xdr:colOff>
      <xdr:row>40</xdr:row>
      <xdr:rowOff>85725</xdr:rowOff>
    </xdr:from>
    <xdr:to>
      <xdr:col>18</xdr:col>
      <xdr:colOff>476250</xdr:colOff>
      <xdr:row>44</xdr:row>
      <xdr:rowOff>38100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401550" y="7972425"/>
          <a:ext cx="1009650" cy="71437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12</xdr:col>
      <xdr:colOff>257175</xdr:colOff>
      <xdr:row>68</xdr:row>
      <xdr:rowOff>47625</xdr:rowOff>
    </xdr:from>
    <xdr:to>
      <xdr:col>14</xdr:col>
      <xdr:colOff>47625</xdr:colOff>
      <xdr:row>70</xdr:row>
      <xdr:rowOff>171450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534525" y="13363575"/>
          <a:ext cx="1009650" cy="50482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219075</xdr:colOff>
      <xdr:row>91</xdr:row>
      <xdr:rowOff>85725</xdr:rowOff>
    </xdr:from>
    <xdr:to>
      <xdr:col>1</xdr:col>
      <xdr:colOff>666750</xdr:colOff>
      <xdr:row>93</xdr:row>
      <xdr:rowOff>152400</xdr:rowOff>
    </xdr:to>
    <xdr:pic>
      <xdr:nvPicPr>
        <xdr:cNvPr id="18" name="Picture 17" descr="xl7office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17659350"/>
          <a:ext cx="447675" cy="447675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97</xdr:row>
      <xdr:rowOff>121022</xdr:rowOff>
    </xdr:from>
    <xdr:to>
      <xdr:col>6</xdr:col>
      <xdr:colOff>420221</xdr:colOff>
      <xdr:row>107</xdr:row>
      <xdr:rowOff>130548</xdr:rowOff>
    </xdr:to>
    <xdr:pic>
      <xdr:nvPicPr>
        <xdr:cNvPr id="19" name="Picture 18" descr="xl7option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357" y="18202834"/>
          <a:ext cx="3903570" cy="1802467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131108</xdr:colOff>
      <xdr:row>98</xdr:row>
      <xdr:rowOff>74743</xdr:rowOff>
    </xdr:from>
    <xdr:to>
      <xdr:col>2</xdr:col>
      <xdr:colOff>312083</xdr:colOff>
      <xdr:row>100</xdr:row>
      <xdr:rowOff>74742</xdr:rowOff>
    </xdr:to>
    <xdr:sp macro="" textlink="">
      <xdr:nvSpPr>
        <xdr:cNvPr id="20" name="Ellipse 6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21390" y="17618672"/>
          <a:ext cx="1122269" cy="358588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22</xdr:col>
      <xdr:colOff>593912</xdr:colOff>
      <xdr:row>7</xdr:row>
      <xdr:rowOff>112058</xdr:rowOff>
    </xdr:from>
    <xdr:to>
      <xdr:col>30</xdr:col>
      <xdr:colOff>306393</xdr:colOff>
      <xdr:row>16</xdr:row>
      <xdr:rowOff>107935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FA557F5A-94EA-45A0-837E-BF5D3DCD9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741588" y="1647264"/>
          <a:ext cx="5180952" cy="1609524"/>
        </a:xfrm>
        <a:prstGeom prst="rect">
          <a:avLst/>
        </a:prstGeom>
      </xdr:spPr>
    </xdr:pic>
    <xdr:clientData/>
  </xdr:twoCellAnchor>
  <xdr:twoCellAnchor editAs="oneCell">
    <xdr:from>
      <xdr:col>22</xdr:col>
      <xdr:colOff>683558</xdr:colOff>
      <xdr:row>26</xdr:row>
      <xdr:rowOff>0</xdr:rowOff>
    </xdr:from>
    <xdr:to>
      <xdr:col>31</xdr:col>
      <xdr:colOff>530777</xdr:colOff>
      <xdr:row>46</xdr:row>
      <xdr:rowOff>33617</xdr:rowOff>
    </xdr:to>
    <xdr:pic>
      <xdr:nvPicPr>
        <xdr:cNvPr id="10" name="Billede 9">
          <a:extLst>
            <a:ext uri="{FF2B5EF4-FFF2-40B4-BE49-F238E27FC236}">
              <a16:creationId xmlns:a16="http://schemas.microsoft.com/office/drawing/2014/main" id="{1F465303-CEFA-4CD8-A002-50D68D91E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831234" y="5031441"/>
          <a:ext cx="5999249" cy="3619500"/>
        </a:xfrm>
        <a:prstGeom prst="rect">
          <a:avLst/>
        </a:prstGeom>
      </xdr:spPr>
    </xdr:pic>
    <xdr:clientData/>
  </xdr:twoCellAnchor>
  <xdr:twoCellAnchor editAs="oneCell">
    <xdr:from>
      <xdr:col>23</xdr:col>
      <xdr:colOff>33618</xdr:colOff>
      <xdr:row>49</xdr:row>
      <xdr:rowOff>89647</xdr:rowOff>
    </xdr:from>
    <xdr:to>
      <xdr:col>28</xdr:col>
      <xdr:colOff>625348</xdr:colOff>
      <xdr:row>71</xdr:row>
      <xdr:rowOff>30890</xdr:rowOff>
    </xdr:to>
    <xdr:pic>
      <xdr:nvPicPr>
        <xdr:cNvPr id="11" name="Billede 10">
          <a:extLst>
            <a:ext uri="{FF2B5EF4-FFF2-40B4-BE49-F238E27FC236}">
              <a16:creationId xmlns:a16="http://schemas.microsoft.com/office/drawing/2014/main" id="{B20D0525-DF71-440A-BDB8-5D7E29FFD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864853" y="9334500"/>
          <a:ext cx="4009524" cy="3885714"/>
        </a:xfrm>
        <a:prstGeom prst="rect">
          <a:avLst/>
        </a:prstGeom>
      </xdr:spPr>
    </xdr:pic>
    <xdr:clientData/>
  </xdr:twoCellAnchor>
  <xdr:twoCellAnchor editAs="oneCell">
    <xdr:from>
      <xdr:col>23</xdr:col>
      <xdr:colOff>67235</xdr:colOff>
      <xdr:row>71</xdr:row>
      <xdr:rowOff>145676</xdr:rowOff>
    </xdr:from>
    <xdr:to>
      <xdr:col>28</xdr:col>
      <xdr:colOff>639917</xdr:colOff>
      <xdr:row>92</xdr:row>
      <xdr:rowOff>66759</xdr:rowOff>
    </xdr:to>
    <xdr:pic>
      <xdr:nvPicPr>
        <xdr:cNvPr id="21" name="Billede 20">
          <a:extLst>
            <a:ext uri="{FF2B5EF4-FFF2-40B4-BE49-F238E27FC236}">
              <a16:creationId xmlns:a16="http://schemas.microsoft.com/office/drawing/2014/main" id="{338DEB48-ADBF-473E-9600-E0D767AC5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6898470" y="13335000"/>
          <a:ext cx="3990476" cy="380952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95</xdr:row>
      <xdr:rowOff>0</xdr:rowOff>
    </xdr:from>
    <xdr:to>
      <xdr:col>29</xdr:col>
      <xdr:colOff>536742</xdr:colOff>
      <xdr:row>101</xdr:row>
      <xdr:rowOff>167921</xdr:rowOff>
    </xdr:to>
    <xdr:pic>
      <xdr:nvPicPr>
        <xdr:cNvPr id="22" name="Billede 21">
          <a:extLst>
            <a:ext uri="{FF2B5EF4-FFF2-40B4-BE49-F238E27FC236}">
              <a16:creationId xmlns:a16="http://schemas.microsoft.com/office/drawing/2014/main" id="{02FCDF2C-E1A0-4E82-8958-FB7EDC5E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831235" y="17615647"/>
          <a:ext cx="4638095" cy="13333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352425</xdr:colOff>
      <xdr:row>6</xdr:row>
      <xdr:rowOff>142875</xdr:rowOff>
    </xdr:from>
    <xdr:to>
      <xdr:col>13</xdr:col>
      <xdr:colOff>84044</xdr:colOff>
      <xdr:row>13</xdr:row>
      <xdr:rowOff>10646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025" y="1866900"/>
          <a:ext cx="7781925" cy="14668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330975</xdr:colOff>
      <xdr:row>14</xdr:row>
      <xdr:rowOff>188100</xdr:rowOff>
    </xdr:from>
    <xdr:to>
      <xdr:col>9</xdr:col>
      <xdr:colOff>542206</xdr:colOff>
      <xdr:row>33</xdr:row>
      <xdr:rowOff>177455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575" y="3817125"/>
          <a:ext cx="5572125" cy="4343400"/>
        </a:xfrm>
        <a:prstGeom prst="rect">
          <a:avLst/>
        </a:prstGeom>
      </xdr:spPr>
    </xdr:pic>
    <xdr:clientData/>
  </xdr:twoCellAnchor>
  <xdr:twoCellAnchor>
    <xdr:from>
      <xdr:col>1</xdr:col>
      <xdr:colOff>180975</xdr:colOff>
      <xdr:row>7</xdr:row>
      <xdr:rowOff>228600</xdr:rowOff>
    </xdr:from>
    <xdr:to>
      <xdr:col>2</xdr:col>
      <xdr:colOff>323850</xdr:colOff>
      <xdr:row>10</xdr:row>
      <xdr:rowOff>19050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90575" y="2190750"/>
          <a:ext cx="752475" cy="50482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4</xdr:row>
      <xdr:rowOff>9526</xdr:rowOff>
    </xdr:from>
    <xdr:to>
      <xdr:col>5</xdr:col>
      <xdr:colOff>0</xdr:colOff>
      <xdr:row>8</xdr:row>
      <xdr:rowOff>182218</xdr:rowOff>
    </xdr:to>
    <xdr:sp macro="" textlink="">
      <xdr:nvSpPr>
        <xdr:cNvPr id="2" name="Venstre klammeparent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473187" y="879200"/>
          <a:ext cx="384313" cy="934692"/>
        </a:xfrm>
        <a:prstGeom prst="leftBrace">
          <a:avLst>
            <a:gd name="adj1" fmla="val 73125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5</xdr:col>
      <xdr:colOff>609599</xdr:colOff>
      <xdr:row>9</xdr:row>
      <xdr:rowOff>8282</xdr:rowOff>
    </xdr:from>
    <xdr:to>
      <xdr:col>6</xdr:col>
      <xdr:colOff>390524</xdr:colOff>
      <xdr:row>12</xdr:row>
      <xdr:rowOff>190499</xdr:rowOff>
    </xdr:to>
    <xdr:sp macro="" textlink="">
      <xdr:nvSpPr>
        <xdr:cNvPr id="3" name="Venstre klammeparente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0800000">
          <a:off x="3467099" y="1830456"/>
          <a:ext cx="393838" cy="753717"/>
        </a:xfrm>
        <a:prstGeom prst="leftBrace">
          <a:avLst>
            <a:gd name="adj1" fmla="val 40714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4</xdr:col>
      <xdr:colOff>247651</xdr:colOff>
      <xdr:row>9</xdr:row>
      <xdr:rowOff>8283</xdr:rowOff>
    </xdr:from>
    <xdr:to>
      <xdr:col>5</xdr:col>
      <xdr:colOff>1</xdr:colOff>
      <xdr:row>17</xdr:row>
      <xdr:rowOff>0</xdr:rowOff>
    </xdr:to>
    <xdr:sp macro="" textlink="">
      <xdr:nvSpPr>
        <xdr:cNvPr id="4" name="Venstre klammeparente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492238" y="1830457"/>
          <a:ext cx="365263" cy="1515717"/>
        </a:xfrm>
        <a:prstGeom prst="leftBrace">
          <a:avLst>
            <a:gd name="adj1" fmla="val 156579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5</xdr:col>
      <xdr:colOff>609599</xdr:colOff>
      <xdr:row>17</xdr:row>
      <xdr:rowOff>16565</xdr:rowOff>
    </xdr:from>
    <xdr:to>
      <xdr:col>6</xdr:col>
      <xdr:colOff>390524</xdr:colOff>
      <xdr:row>22</xdr:row>
      <xdr:rowOff>0</xdr:rowOff>
    </xdr:to>
    <xdr:sp macro="" textlink="">
      <xdr:nvSpPr>
        <xdr:cNvPr id="6" name="Venstre klammeparente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10800000">
          <a:off x="3467099" y="3362739"/>
          <a:ext cx="393838" cy="935935"/>
        </a:xfrm>
        <a:prstGeom prst="leftBrace">
          <a:avLst>
            <a:gd name="adj1" fmla="val 40714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523875</xdr:colOff>
      <xdr:row>4</xdr:row>
      <xdr:rowOff>145775</xdr:rowOff>
    </xdr:from>
    <xdr:to>
      <xdr:col>4</xdr:col>
      <xdr:colOff>209550</xdr:colOff>
      <xdr:row>8</xdr:row>
      <xdr:rowOff>12425</xdr:rowOff>
    </xdr:to>
    <xdr:sp macro="" textlink="">
      <xdr:nvSpPr>
        <xdr:cNvPr id="7" name="Tekstbok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9723" y="1015449"/>
          <a:ext cx="1524414" cy="6286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Gennemgang af Visual Basic Editoren</a:t>
          </a:r>
        </a:p>
      </xdr:txBody>
    </xdr:sp>
    <xdr:clientData/>
  </xdr:twoCellAnchor>
  <xdr:twoCellAnchor>
    <xdr:from>
      <xdr:col>1</xdr:col>
      <xdr:colOff>534643</xdr:colOff>
      <xdr:row>11</xdr:row>
      <xdr:rowOff>55493</xdr:rowOff>
    </xdr:from>
    <xdr:to>
      <xdr:col>4</xdr:col>
      <xdr:colOff>220318</xdr:colOff>
      <xdr:row>13</xdr:row>
      <xdr:rowOff>112643</xdr:rowOff>
    </xdr:to>
    <xdr:sp macro="" textlink="">
      <xdr:nvSpPr>
        <xdr:cNvPr id="8" name="Tekstbok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40491" y="2258667"/>
          <a:ext cx="1524414" cy="4381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User Defined Functions (UDF)</a:t>
          </a:r>
        </a:p>
      </xdr:txBody>
    </xdr:sp>
    <xdr:clientData/>
  </xdr:twoCellAnchor>
  <xdr:twoCellAnchor>
    <xdr:from>
      <xdr:col>6</xdr:col>
      <xdr:colOff>408331</xdr:colOff>
      <xdr:row>9</xdr:row>
      <xdr:rowOff>156955</xdr:rowOff>
    </xdr:from>
    <xdr:to>
      <xdr:col>10</xdr:col>
      <xdr:colOff>55906</xdr:colOff>
      <xdr:row>12</xdr:row>
      <xdr:rowOff>61705</xdr:rowOff>
    </xdr:to>
    <xdr:sp macro="" textlink="">
      <xdr:nvSpPr>
        <xdr:cNvPr id="9" name="Tekstbok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3878744" y="1979129"/>
          <a:ext cx="2099227" cy="4762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Vi</a:t>
          </a:r>
          <a:r>
            <a:rPr lang="da-DK" sz="1100" baseline="0"/>
            <a:t> lærer at lave egne funktioner og tester dem i Excel</a:t>
          </a:r>
          <a:endParaRPr lang="da-DK" sz="1100"/>
        </a:p>
      </xdr:txBody>
    </xdr:sp>
    <xdr:clientData/>
  </xdr:twoCellAnchor>
  <xdr:twoCellAnchor>
    <xdr:from>
      <xdr:col>6</xdr:col>
      <xdr:colOff>401292</xdr:colOff>
      <xdr:row>17</xdr:row>
      <xdr:rowOff>157369</xdr:rowOff>
    </xdr:from>
    <xdr:to>
      <xdr:col>10</xdr:col>
      <xdr:colOff>58393</xdr:colOff>
      <xdr:row>21</xdr:row>
      <xdr:rowOff>74543</xdr:rowOff>
    </xdr:to>
    <xdr:sp macro="" textlink="">
      <xdr:nvSpPr>
        <xdr:cNvPr id="11" name="Tekstboks 1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871705" y="3503543"/>
          <a:ext cx="2108753" cy="6791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Vi lærer hvordan vi kan optage en rutine for på et senere tidspunkt at kunne afspille den</a:t>
          </a:r>
        </a:p>
      </xdr:txBody>
    </xdr:sp>
    <xdr:clientData/>
  </xdr:twoCellAnchor>
  <xdr:twoCellAnchor>
    <xdr:from>
      <xdr:col>4</xdr:col>
      <xdr:colOff>240196</xdr:colOff>
      <xdr:row>17</xdr:row>
      <xdr:rowOff>8283</xdr:rowOff>
    </xdr:from>
    <xdr:to>
      <xdr:col>5</xdr:col>
      <xdr:colOff>12010</xdr:colOff>
      <xdr:row>22</xdr:row>
      <xdr:rowOff>0</xdr:rowOff>
    </xdr:to>
    <xdr:sp macro="" textlink="">
      <xdr:nvSpPr>
        <xdr:cNvPr id="12" name="Venstre klammeparente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484783" y="3354457"/>
          <a:ext cx="384727" cy="944217"/>
        </a:xfrm>
        <a:prstGeom prst="leftBrace">
          <a:avLst>
            <a:gd name="adj1" fmla="val 156579"/>
            <a:gd name="adj2" fmla="val 47794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505239</xdr:colOff>
      <xdr:row>17</xdr:row>
      <xdr:rowOff>171449</xdr:rowOff>
    </xdr:from>
    <xdr:to>
      <xdr:col>4</xdr:col>
      <xdr:colOff>190914</xdr:colOff>
      <xdr:row>19</xdr:row>
      <xdr:rowOff>162877</xdr:rowOff>
    </xdr:to>
    <xdr:sp macro="" textlink="">
      <xdr:nvSpPr>
        <xdr:cNvPr id="13" name="Tekstboks 7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911087" y="3517623"/>
          <a:ext cx="1524414" cy="372428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Makrooptageren</a:t>
          </a:r>
        </a:p>
      </xdr:txBody>
    </xdr:sp>
    <xdr:clientData/>
  </xdr:twoCellAnchor>
  <xdr:twoCellAnchor>
    <xdr:from>
      <xdr:col>6</xdr:col>
      <xdr:colOff>8283</xdr:colOff>
      <xdr:row>13</xdr:row>
      <xdr:rowOff>16565</xdr:rowOff>
    </xdr:from>
    <xdr:to>
      <xdr:col>6</xdr:col>
      <xdr:colOff>402121</xdr:colOff>
      <xdr:row>17</xdr:row>
      <xdr:rowOff>0</xdr:rowOff>
    </xdr:to>
    <xdr:sp macro="" textlink="">
      <xdr:nvSpPr>
        <xdr:cNvPr id="14" name="Venstre klammeparente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rot="10800000">
          <a:off x="3478696" y="2600739"/>
          <a:ext cx="393838" cy="745435"/>
        </a:xfrm>
        <a:prstGeom prst="leftBrace">
          <a:avLst>
            <a:gd name="adj1" fmla="val 40714"/>
            <a:gd name="adj2" fmla="val 50000"/>
          </a:avLst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6</xdr:col>
      <xdr:colOff>419928</xdr:colOff>
      <xdr:row>13</xdr:row>
      <xdr:rowOff>140390</xdr:rowOff>
    </xdr:from>
    <xdr:to>
      <xdr:col>10</xdr:col>
      <xdr:colOff>67503</xdr:colOff>
      <xdr:row>16</xdr:row>
      <xdr:rowOff>45140</xdr:rowOff>
    </xdr:to>
    <xdr:sp macro="" textlink="">
      <xdr:nvSpPr>
        <xdr:cNvPr id="15" name="Tekstboks 8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3890341" y="2724564"/>
          <a:ext cx="2099227" cy="4762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/>
            <a:t>Vi lærer</a:t>
          </a:r>
          <a:r>
            <a:rPr lang="da-DK" sz="1100" baseline="0"/>
            <a:t> at deklarere variable og inkludere logiske funktioner</a:t>
          </a:r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533400</xdr:colOff>
      <xdr:row>20</xdr:row>
      <xdr:rowOff>180975</xdr:rowOff>
    </xdr:from>
    <xdr:to>
      <xdr:col>11</xdr:col>
      <xdr:colOff>50140</xdr:colOff>
      <xdr:row>23</xdr:row>
      <xdr:rowOff>141112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3950" y="5210175"/>
          <a:ext cx="2304762" cy="64761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428626</xdr:colOff>
      <xdr:row>13</xdr:row>
      <xdr:rowOff>219076</xdr:rowOff>
    </xdr:from>
    <xdr:to>
      <xdr:col>11</xdr:col>
      <xdr:colOff>193013</xdr:colOff>
      <xdr:row>16</xdr:row>
      <xdr:rowOff>23133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57651" y="3343276"/>
          <a:ext cx="3628816" cy="47625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</xdr:col>
      <xdr:colOff>266700</xdr:colOff>
      <xdr:row>21</xdr:row>
      <xdr:rowOff>95250</xdr:rowOff>
    </xdr:from>
    <xdr:to>
      <xdr:col>11</xdr:col>
      <xdr:colOff>557113</xdr:colOff>
      <xdr:row>22</xdr:row>
      <xdr:rowOff>182334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0025" y="5124450"/>
          <a:ext cx="4143955" cy="314325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266701</xdr:colOff>
      <xdr:row>24</xdr:row>
      <xdr:rowOff>38100</xdr:rowOff>
    </xdr:from>
    <xdr:to>
      <xdr:col>9</xdr:col>
      <xdr:colOff>231322</xdr:colOff>
      <xdr:row>27</xdr:row>
      <xdr:rowOff>12246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19626" y="5781675"/>
          <a:ext cx="1314450" cy="657225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133350</xdr:colOff>
      <xdr:row>3</xdr:row>
      <xdr:rowOff>190500</xdr:rowOff>
    </xdr:from>
    <xdr:to>
      <xdr:col>11</xdr:col>
      <xdr:colOff>420253</xdr:colOff>
      <xdr:row>5</xdr:row>
      <xdr:rowOff>126546</xdr:rowOff>
    </xdr:to>
    <xdr:pic>
      <xdr:nvPicPr>
        <xdr:cNvPr id="5" name="Billed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05475" y="1171575"/>
          <a:ext cx="2793339" cy="390525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44</xdr:row>
      <xdr:rowOff>114300</xdr:rowOff>
    </xdr:from>
    <xdr:to>
      <xdr:col>11</xdr:col>
      <xdr:colOff>1361</xdr:colOff>
      <xdr:row>53</xdr:row>
      <xdr:rowOff>69396</xdr:rowOff>
    </xdr:to>
    <xdr:pic>
      <xdr:nvPicPr>
        <xdr:cNvPr id="2" name="Billede 1" descr="trekant_ret_hypotenuse_katete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125465">
          <a:off x="6916511" y="11163300"/>
          <a:ext cx="1725385" cy="2045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1065390</xdr:colOff>
      <xdr:row>43</xdr:row>
      <xdr:rowOff>27214</xdr:rowOff>
    </xdr:from>
    <xdr:to>
      <xdr:col>7</xdr:col>
      <xdr:colOff>757</xdr:colOff>
      <xdr:row>44</xdr:row>
      <xdr:rowOff>84890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58834" y="9763881"/>
          <a:ext cx="1094367" cy="283453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489857</xdr:colOff>
      <xdr:row>22</xdr:row>
      <xdr:rowOff>136070</xdr:rowOff>
    </xdr:from>
    <xdr:to>
      <xdr:col>5</xdr:col>
      <xdr:colOff>816428</xdr:colOff>
      <xdr:row>25</xdr:row>
      <xdr:rowOff>81642</xdr:rowOff>
    </xdr:to>
    <xdr:sp macro="" textlink="">
      <xdr:nvSpPr>
        <xdr:cNvPr id="4" name="Tekstbok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2326821" y="5551713"/>
          <a:ext cx="2041071" cy="680358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200"/>
            <a:t>Kan varieres med "or", </a:t>
          </a:r>
          <a:br>
            <a:rPr lang="da-DK" sz="1200"/>
          </a:br>
          <a:r>
            <a:rPr lang="da-DK" sz="1200"/>
            <a:t>"If not", "And not"</a:t>
          </a:r>
          <a:r>
            <a:rPr lang="da-DK" sz="1200" baseline="0"/>
            <a:t> og</a:t>
          </a:r>
          <a:r>
            <a:rPr lang="da-DK" sz="1200"/>
            <a:t> "Elseif" statements.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31</xdr:row>
      <xdr:rowOff>28575</xdr:rowOff>
    </xdr:from>
    <xdr:to>
      <xdr:col>7</xdr:col>
      <xdr:colOff>72118</xdr:colOff>
      <xdr:row>33</xdr:row>
      <xdr:rowOff>197424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7975" y="7677150"/>
          <a:ext cx="2543175" cy="623327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29136</xdr:colOff>
      <xdr:row>10</xdr:row>
      <xdr:rowOff>21852</xdr:rowOff>
    </xdr:from>
    <xdr:to>
      <xdr:col>12</xdr:col>
      <xdr:colOff>19610</xdr:colOff>
      <xdr:row>11</xdr:row>
      <xdr:rowOff>88527</xdr:rowOff>
    </xdr:to>
    <xdr:sp macro="" textlink="">
      <xdr:nvSpPr>
        <xdr:cNvPr id="2" name="Tekstboks 1">
          <a:extLst>
            <a:ext uri="{FF2B5EF4-FFF2-40B4-BE49-F238E27FC236}">
              <a16:creationId xmlns:a16="http://schemas.microsoft.com/office/drawing/2014/main" id="{F4ACAD34-5E48-0A42-A48F-53FED331C330}"/>
            </a:ext>
          </a:extLst>
        </xdr:cNvPr>
        <xdr:cNvSpPr txBox="1"/>
      </xdr:nvSpPr>
      <xdr:spPr>
        <a:xfrm>
          <a:off x="6633136" y="2282452"/>
          <a:ext cx="1311274" cy="295275"/>
        </a:xfrm>
        <a:prstGeom prst="rect">
          <a:avLst/>
        </a:prstGeom>
        <a:ln w="12700">
          <a:solidFill>
            <a:sysClr val="windowText" lastClr="000000"/>
          </a:solidFill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i="1"/>
            <a:t>.value </a:t>
          </a:r>
          <a:r>
            <a:rPr lang="da-DK" sz="1100" i="0"/>
            <a:t> er default</a:t>
          </a:r>
          <a:endParaRPr lang="da-DK" sz="1100" i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242794</xdr:colOff>
      <xdr:row>4</xdr:row>
      <xdr:rowOff>120276</xdr:rowOff>
    </xdr:from>
    <xdr:to>
      <xdr:col>17</xdr:col>
      <xdr:colOff>568778</xdr:colOff>
      <xdr:row>11</xdr:row>
      <xdr:rowOff>114300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9029E92C-9760-1A43-9310-FB058D343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72394" y="1009276"/>
          <a:ext cx="4948784" cy="1594224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8</xdr:row>
      <xdr:rowOff>67235</xdr:rowOff>
    </xdr:from>
    <xdr:to>
      <xdr:col>16</xdr:col>
      <xdr:colOff>444500</xdr:colOff>
      <xdr:row>26</xdr:row>
      <xdr:rowOff>119611</xdr:rowOff>
    </xdr:to>
    <xdr:pic>
      <xdr:nvPicPr>
        <xdr:cNvPr id="5" name="Graphic 9" descr="Pizza">
          <a:extLst>
            <a:ext uri="{FF2B5EF4-FFF2-40B4-BE49-F238E27FC236}">
              <a16:creationId xmlns:a16="http://schemas.microsoft.com/office/drawing/2014/main" id="{293C89A7-4036-AD48-8219-DFE79B236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7200" y="1870635"/>
          <a:ext cx="3289300" cy="416717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376517</xdr:colOff>
      <xdr:row>3</xdr:row>
      <xdr:rowOff>0</xdr:rowOff>
    </xdr:from>
    <xdr:to>
      <xdr:col>19</xdr:col>
      <xdr:colOff>504825</xdr:colOff>
      <xdr:row>8</xdr:row>
      <xdr:rowOff>242047</xdr:rowOff>
    </xdr:to>
    <xdr:sp macro="" textlink="">
      <xdr:nvSpPr>
        <xdr:cNvPr id="6" name="Oval billedforklaring 2">
          <a:extLst>
            <a:ext uri="{FF2B5EF4-FFF2-40B4-BE49-F238E27FC236}">
              <a16:creationId xmlns:a16="http://schemas.microsoft.com/office/drawing/2014/main" id="{6F6C7986-4CAA-4FD1-A524-3468587B96C9}"/>
            </a:ext>
          </a:extLst>
        </xdr:cNvPr>
        <xdr:cNvSpPr/>
      </xdr:nvSpPr>
      <xdr:spPr>
        <a:xfrm>
          <a:off x="11421035" y="717176"/>
          <a:ext cx="2199155" cy="1425389"/>
        </a:xfrm>
        <a:prstGeom prst="wedgeEllipseCallou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17</xdr:col>
      <xdr:colOff>44824</xdr:colOff>
      <xdr:row>4</xdr:row>
      <xdr:rowOff>268941</xdr:rowOff>
    </xdr:from>
    <xdr:to>
      <xdr:col>19</xdr:col>
      <xdr:colOff>233083</xdr:colOff>
      <xdr:row>6</xdr:row>
      <xdr:rowOff>218515</xdr:rowOff>
    </xdr:to>
    <xdr:sp macro="" textlink="">
      <xdr:nvSpPr>
        <xdr:cNvPr id="7" name="Tekstboks 3">
          <a:extLst>
            <a:ext uri="{FF2B5EF4-FFF2-40B4-BE49-F238E27FC236}">
              <a16:creationId xmlns:a16="http://schemas.microsoft.com/office/drawing/2014/main" id="{6E67BA36-38CB-4844-9C69-A7BA32017A25}"/>
            </a:ext>
          </a:extLst>
        </xdr:cNvPr>
        <xdr:cNvSpPr txBox="1"/>
      </xdr:nvSpPr>
      <xdr:spPr>
        <a:xfrm>
          <a:off x="11779624" y="1210235"/>
          <a:ext cx="1568824" cy="460562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400"/>
            <a:t>Feedback</a:t>
          </a:r>
        </a:p>
      </xdr:txBody>
    </xdr:sp>
    <xdr:clientData/>
  </xdr:twoCellAnchor>
  <xdr:twoCellAnchor editAs="oneCell">
    <xdr:from>
      <xdr:col>16</xdr:col>
      <xdr:colOff>348628</xdr:colOff>
      <xdr:row>13</xdr:row>
      <xdr:rowOff>49804</xdr:rowOff>
    </xdr:from>
    <xdr:to>
      <xdr:col>21</xdr:col>
      <xdr:colOff>74706</xdr:colOff>
      <xdr:row>23</xdr:row>
      <xdr:rowOff>80710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D9DED90A-9037-459C-9A23-7C591376F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80589" y="3100294"/>
          <a:ext cx="3150097" cy="2272083"/>
        </a:xfrm>
        <a:prstGeom prst="round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272056</xdr:colOff>
      <xdr:row>6</xdr:row>
      <xdr:rowOff>180975</xdr:rowOff>
    </xdr:from>
    <xdr:to>
      <xdr:col>8</xdr:col>
      <xdr:colOff>243839</xdr:colOff>
      <xdr:row>24</xdr:row>
      <xdr:rowOff>51435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256" y="1562100"/>
          <a:ext cx="3995143" cy="316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304801</xdr:colOff>
      <xdr:row>18</xdr:row>
      <xdr:rowOff>19050</xdr:rowOff>
    </xdr:from>
    <xdr:to>
      <xdr:col>9</xdr:col>
      <xdr:colOff>57151</xdr:colOff>
      <xdr:row>19</xdr:row>
      <xdr:rowOff>161925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33601" y="3686175"/>
          <a:ext cx="3409950" cy="33337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2</xdr:col>
      <xdr:colOff>219075</xdr:colOff>
      <xdr:row>30</xdr:row>
      <xdr:rowOff>114300</xdr:rowOff>
    </xdr:from>
    <xdr:to>
      <xdr:col>7</xdr:col>
      <xdr:colOff>294847</xdr:colOff>
      <xdr:row>46</xdr:row>
      <xdr:rowOff>5364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8275" y="6115050"/>
          <a:ext cx="3428572" cy="2809524"/>
        </a:xfrm>
        <a:prstGeom prst="rect">
          <a:avLst/>
        </a:prstGeom>
      </xdr:spPr>
    </xdr:pic>
    <xdr:clientData/>
  </xdr:twoCellAnchor>
  <xdr:twoCellAnchor>
    <xdr:from>
      <xdr:col>2</xdr:col>
      <xdr:colOff>266700</xdr:colOff>
      <xdr:row>37</xdr:row>
      <xdr:rowOff>76200</xdr:rowOff>
    </xdr:from>
    <xdr:to>
      <xdr:col>8</xdr:col>
      <xdr:colOff>19050</xdr:colOff>
      <xdr:row>39</xdr:row>
      <xdr:rowOff>28575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485900" y="7410450"/>
          <a:ext cx="3409950" cy="33337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2</xdr:col>
      <xdr:colOff>238125</xdr:colOff>
      <xdr:row>49</xdr:row>
      <xdr:rowOff>95250</xdr:rowOff>
    </xdr:from>
    <xdr:to>
      <xdr:col>7</xdr:col>
      <xdr:colOff>414851</xdr:colOff>
      <xdr:row>56</xdr:row>
      <xdr:rowOff>41758</xdr:rowOff>
    </xdr:to>
    <xdr:pic>
      <xdr:nvPicPr>
        <xdr:cNvPr id="6" name="Billed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7325" y="9715500"/>
          <a:ext cx="3514286" cy="1219048"/>
        </a:xfrm>
        <a:prstGeom prst="rect">
          <a:avLst/>
        </a:prstGeom>
      </xdr:spPr>
    </xdr:pic>
    <xdr:clientData/>
  </xdr:twoCellAnchor>
  <xdr:twoCellAnchor>
    <xdr:from>
      <xdr:col>2</xdr:col>
      <xdr:colOff>533400</xdr:colOff>
      <xdr:row>54</xdr:row>
      <xdr:rowOff>123825</xdr:rowOff>
    </xdr:from>
    <xdr:to>
      <xdr:col>5</xdr:col>
      <xdr:colOff>0</xdr:colOff>
      <xdr:row>56</xdr:row>
      <xdr:rowOff>76200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752600" y="10696575"/>
          <a:ext cx="1295400" cy="333375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438150</xdr:colOff>
      <xdr:row>5</xdr:row>
      <xdr:rowOff>28575</xdr:rowOff>
    </xdr:from>
    <xdr:to>
      <xdr:col>8</xdr:col>
      <xdr:colOff>279105</xdr:colOff>
      <xdr:row>7</xdr:row>
      <xdr:rowOff>151206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7350" y="1485900"/>
          <a:ext cx="3857143" cy="5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428625</xdr:colOff>
      <xdr:row>9</xdr:row>
      <xdr:rowOff>66675</xdr:rowOff>
    </xdr:from>
    <xdr:to>
      <xdr:col>8</xdr:col>
      <xdr:colOff>127841</xdr:colOff>
      <xdr:row>11</xdr:row>
      <xdr:rowOff>141687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7825" y="2476500"/>
          <a:ext cx="3733334" cy="533333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9</xdr:row>
      <xdr:rowOff>152401</xdr:rowOff>
    </xdr:from>
    <xdr:to>
      <xdr:col>6</xdr:col>
      <xdr:colOff>485775</xdr:colOff>
      <xdr:row>11</xdr:row>
      <xdr:rowOff>28575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619500" y="2562226"/>
          <a:ext cx="523875" cy="352424"/>
        </a:xfrm>
        <a:prstGeom prst="ellipse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326571</xdr:colOff>
      <xdr:row>1</xdr:row>
      <xdr:rowOff>54428</xdr:rowOff>
    </xdr:from>
    <xdr:to>
      <xdr:col>22</xdr:col>
      <xdr:colOff>326571</xdr:colOff>
      <xdr:row>2</xdr:row>
      <xdr:rowOff>204107</xdr:rowOff>
    </xdr:to>
    <xdr:cxnSp macro="">
      <xdr:nvCxnSpPr>
        <xdr:cNvPr id="2" name="Lige pilforbindels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>
        <a:xfrm flipV="1">
          <a:off x="10061121" y="292553"/>
          <a:ext cx="0" cy="387804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145676</xdr:colOff>
      <xdr:row>2</xdr:row>
      <xdr:rowOff>201706</xdr:rowOff>
    </xdr:from>
    <xdr:to>
      <xdr:col>21</xdr:col>
      <xdr:colOff>526677</xdr:colOff>
      <xdr:row>22</xdr:row>
      <xdr:rowOff>33618</xdr:rowOff>
    </xdr:to>
    <xdr:sp macro="" textlink="">
      <xdr:nvSpPr>
        <xdr:cNvPr id="3" name="Tekstbok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10062882" y="672353"/>
          <a:ext cx="3406589" cy="4572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Function HvemErKok(Dag, Uge)</a:t>
          </a:r>
        </a:p>
        <a:p>
          <a:r>
            <a:rPr lang="da-DK" sz="1100"/>
            <a:t>    If Uge Mod 2 = 0 Then</a:t>
          </a:r>
        </a:p>
        <a:p>
          <a:r>
            <a:rPr lang="da-DK" sz="1100"/>
            <a:t>        If Dag = "Mandag" Then</a:t>
          </a:r>
        </a:p>
        <a:p>
          <a:r>
            <a:rPr lang="da-DK" sz="1100"/>
            <a:t>            HvemErKok = "Albert"</a:t>
          </a:r>
        </a:p>
        <a:p>
          <a:r>
            <a:rPr lang="da-DK" sz="1100"/>
            <a:t>        ElseIf Dag = "Tirsdag" Then</a:t>
          </a:r>
        </a:p>
        <a:p>
          <a:r>
            <a:rPr lang="da-DK" sz="1100"/>
            <a:t>            HvemErKok = "Bente"</a:t>
          </a:r>
        </a:p>
        <a:p>
          <a:r>
            <a:rPr lang="da-DK" sz="1100"/>
            <a:t>        ElseIf Dag = "Onsdag" Then</a:t>
          </a:r>
        </a:p>
        <a:p>
          <a:r>
            <a:rPr lang="da-DK" sz="1100"/>
            <a:t>            HvemErKok = "Casper"</a:t>
          </a:r>
        </a:p>
        <a:p>
          <a:r>
            <a:rPr lang="da-DK" sz="1100"/>
            <a:t>        ElseIf Dag = "Torsdag" Then</a:t>
          </a:r>
        </a:p>
        <a:p>
          <a:r>
            <a:rPr lang="da-DK" sz="1100"/>
            <a:t>            HvemErKok = "Ditlev"</a:t>
          </a:r>
        </a:p>
        <a:p>
          <a:r>
            <a:rPr lang="da-DK" sz="1100"/>
            <a:t>        ElseIf Dag = "Fredag" Then</a:t>
          </a:r>
        </a:p>
        <a:p>
          <a:r>
            <a:rPr lang="da-DK" sz="1100"/>
            <a:t>            HvemErKok = "Esben"</a:t>
          </a:r>
        </a:p>
        <a:p>
          <a:r>
            <a:rPr lang="da-DK" sz="1100"/>
            <a:t>        End If</a:t>
          </a:r>
        </a:p>
        <a:p>
          <a:r>
            <a:rPr lang="da-DK" sz="1100"/>
            <a:t>    ElseIf Uge Mod 2 = 1 Then</a:t>
          </a:r>
        </a:p>
        <a:p>
          <a:r>
            <a:rPr lang="da-DK" sz="1100"/>
            <a:t>        If Dag = "Mandag" Then</a:t>
          </a:r>
        </a:p>
        <a:p>
          <a:r>
            <a:rPr lang="da-DK" sz="1100"/>
            <a:t>            HvemErKok = "Esben"</a:t>
          </a:r>
        </a:p>
        <a:p>
          <a:r>
            <a:rPr lang="da-DK" sz="1100"/>
            <a:t>        ElseIf Dag = "Tirsdag" Then</a:t>
          </a:r>
        </a:p>
        <a:p>
          <a:r>
            <a:rPr lang="da-DK" sz="1100"/>
            <a:t>            HvemErKok = "Ditlev"</a:t>
          </a:r>
        </a:p>
        <a:p>
          <a:r>
            <a:rPr lang="da-DK" sz="1100"/>
            <a:t>        ElseIf Dag = "Onsdag" Then</a:t>
          </a:r>
        </a:p>
        <a:p>
          <a:r>
            <a:rPr lang="da-DK" sz="1100"/>
            <a:t>            HvemErKok = "Casper"</a:t>
          </a:r>
        </a:p>
        <a:p>
          <a:r>
            <a:rPr lang="da-DK" sz="1100"/>
            <a:t>        ElseIf Dag = "Torsdag" Then</a:t>
          </a:r>
        </a:p>
        <a:p>
          <a:r>
            <a:rPr lang="da-DK" sz="1100"/>
            <a:t>            HvemErKok = "Bente"</a:t>
          </a:r>
        </a:p>
        <a:p>
          <a:r>
            <a:rPr lang="da-DK" sz="1100"/>
            <a:t>        ElseIf Dag = "Fredag" Then</a:t>
          </a:r>
        </a:p>
        <a:p>
          <a:r>
            <a:rPr lang="da-DK" sz="1100"/>
            <a:t>            HvemErKok = "Albert"</a:t>
          </a:r>
        </a:p>
        <a:p>
          <a:r>
            <a:rPr lang="da-DK" sz="1100"/>
            <a:t>        End If</a:t>
          </a:r>
        </a:p>
        <a:p>
          <a:r>
            <a:rPr lang="da-DK" sz="1100"/>
            <a:t>    End If</a:t>
          </a:r>
        </a:p>
        <a:p>
          <a:r>
            <a:rPr lang="da-DK" sz="1100"/>
            <a:t>End Function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326571</xdr:colOff>
      <xdr:row>1</xdr:row>
      <xdr:rowOff>54428</xdr:rowOff>
    </xdr:from>
    <xdr:to>
      <xdr:col>21</xdr:col>
      <xdr:colOff>326571</xdr:colOff>
      <xdr:row>2</xdr:row>
      <xdr:rowOff>204107</xdr:rowOff>
    </xdr:to>
    <xdr:cxnSp macro="">
      <xdr:nvCxnSpPr>
        <xdr:cNvPr id="2" name="Lige pilforbindels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>
        <a:xfrm flipV="1">
          <a:off x="11004096" y="292553"/>
          <a:ext cx="0" cy="387804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448235</xdr:colOff>
      <xdr:row>3</xdr:row>
      <xdr:rowOff>11206</xdr:rowOff>
    </xdr:from>
    <xdr:to>
      <xdr:col>20</xdr:col>
      <xdr:colOff>537881</xdr:colOff>
      <xdr:row>12</xdr:row>
      <xdr:rowOff>168088</xdr:rowOff>
    </xdr:to>
    <xdr:sp macro="" textlink="">
      <xdr:nvSpPr>
        <xdr:cNvPr id="3" name="Tekstbok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0130117" y="750794"/>
          <a:ext cx="3115235" cy="2274794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Function Optaget(matA As Integer, avg As Double)</a:t>
          </a:r>
        </a:p>
        <a:p>
          <a:endParaRPr lang="da-DK" sz="1100"/>
        </a:p>
        <a:p>
          <a:r>
            <a:rPr lang="da-DK" sz="1100"/>
            <a:t>If matA &gt;= 7 And avg &gt;= 6 Then</a:t>
          </a:r>
        </a:p>
        <a:p>
          <a:r>
            <a:rPr lang="da-DK" sz="1100"/>
            <a:t>    Optaget = "optaget"</a:t>
          </a:r>
        </a:p>
        <a:p>
          <a:r>
            <a:rPr lang="da-DK" sz="1100"/>
            <a:t>ElseIf matA &gt;= 4 And avg &gt;= 6.5 Then</a:t>
          </a:r>
        </a:p>
        <a:p>
          <a:r>
            <a:rPr lang="da-DK" sz="1100"/>
            <a:t>    Optaget = "Standby"</a:t>
          </a:r>
        </a:p>
        <a:p>
          <a:r>
            <a:rPr lang="da-DK" sz="1100"/>
            <a:t>Else</a:t>
          </a:r>
        </a:p>
        <a:p>
          <a:r>
            <a:rPr lang="da-DK" sz="1100"/>
            <a:t>    Optaget = "Ikke optaget"</a:t>
          </a:r>
        </a:p>
        <a:p>
          <a:r>
            <a:rPr lang="da-DK" sz="1100"/>
            <a:t>End If</a:t>
          </a:r>
        </a:p>
        <a:p>
          <a:endParaRPr lang="da-DK" sz="1100"/>
        </a:p>
        <a:p>
          <a:r>
            <a:rPr lang="da-DK" sz="1100"/>
            <a:t>End Function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190499</xdr:colOff>
      <xdr:row>3</xdr:row>
      <xdr:rowOff>190499</xdr:rowOff>
    </xdr:from>
    <xdr:to>
      <xdr:col>21</xdr:col>
      <xdr:colOff>285750</xdr:colOff>
      <xdr:row>8</xdr:row>
      <xdr:rowOff>149678</xdr:rowOff>
    </xdr:to>
    <xdr:sp macro="" textlink="">
      <xdr:nvSpPr>
        <xdr:cNvPr id="2" name="Tekstbok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2722678" y="925285"/>
          <a:ext cx="2544536" cy="1183822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ln>
                <a:noFill/>
              </a:ln>
            </a:rPr>
            <a:t>Function yeardiff(år As Date) As Integer</a:t>
          </a:r>
        </a:p>
        <a:p>
          <a:endParaRPr lang="da-DK" sz="1100">
            <a:ln>
              <a:noFill/>
            </a:ln>
          </a:endParaRPr>
        </a:p>
        <a:p>
          <a:r>
            <a:rPr lang="da-DK" sz="1100">
              <a:ln>
                <a:noFill/>
              </a:ln>
            </a:rPr>
            <a:t>yeardiff = Year(Now()) - Year(år)</a:t>
          </a:r>
        </a:p>
        <a:p>
          <a:endParaRPr lang="da-DK" sz="1100">
            <a:ln>
              <a:noFill/>
            </a:ln>
          </a:endParaRPr>
        </a:p>
        <a:p>
          <a:r>
            <a:rPr lang="da-DK" sz="1100">
              <a:ln>
                <a:noFill/>
              </a:ln>
            </a:rPr>
            <a:t>End Function</a:t>
          </a:r>
        </a:p>
      </xdr:txBody>
    </xdr:sp>
    <xdr:clientData/>
  </xdr:twoCellAnchor>
  <xdr:twoCellAnchor>
    <xdr:from>
      <xdr:col>15</xdr:col>
      <xdr:colOff>489856</xdr:colOff>
      <xdr:row>9</xdr:row>
      <xdr:rowOff>176890</xdr:rowOff>
    </xdr:from>
    <xdr:to>
      <xdr:col>22</xdr:col>
      <xdr:colOff>489856</xdr:colOff>
      <xdr:row>22</xdr:row>
      <xdr:rowOff>95249</xdr:rowOff>
    </xdr:to>
    <xdr:sp macro="" textlink="">
      <xdr:nvSpPr>
        <xdr:cNvPr id="3" name="Tekstbok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11797392" y="2381247"/>
          <a:ext cx="4286250" cy="3102431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Function monthdiff(dato As Date) As Integer</a:t>
          </a:r>
        </a:p>
        <a:p>
          <a:r>
            <a:rPr lang="da-DK" sz="1100"/>
            <a:t>Dim monthtemp1, monthtemp2, monthtemp3 As Integer</a:t>
          </a:r>
        </a:p>
        <a:p>
          <a:endParaRPr lang="da-DK" sz="1100"/>
        </a:p>
        <a:p>
          <a:r>
            <a:rPr lang="da-DK" sz="1100"/>
            <a:t>'Finder antallet af resterende måneder i året for 'dato'</a:t>
          </a:r>
        </a:p>
        <a:p>
          <a:r>
            <a:rPr lang="da-DK" sz="1100"/>
            <a:t>monthtemp1 = (12 - Month(dato))</a:t>
          </a:r>
        </a:p>
        <a:p>
          <a:endParaRPr lang="da-DK" sz="1100"/>
        </a:p>
        <a:p>
          <a:r>
            <a:rPr lang="da-DK" sz="1100"/>
            <a:t>'Finder antallet af måneder i årene fra 'dato' og indtil nuværende år.</a:t>
          </a:r>
        </a:p>
        <a:p>
          <a:r>
            <a:rPr lang="da-DK" sz="1100"/>
            <a:t>monthtemp2 = (Year(Now()) - Year(dato) - 1) * 12</a:t>
          </a:r>
        </a:p>
        <a:p>
          <a:endParaRPr lang="da-DK" sz="1100"/>
        </a:p>
        <a:p>
          <a:r>
            <a:rPr lang="da-DK" sz="1100"/>
            <a:t>'Finder antallet af måneder i nuværende år.</a:t>
          </a:r>
        </a:p>
        <a:p>
          <a:r>
            <a:rPr lang="da-DK" sz="1100"/>
            <a:t>monthtemp3 = Month(Now())</a:t>
          </a:r>
        </a:p>
        <a:p>
          <a:endParaRPr lang="da-DK" sz="1100"/>
        </a:p>
        <a:p>
          <a:r>
            <a:rPr lang="da-DK" sz="1100"/>
            <a:t>'Lægger de tre ovenstående sammen. Der lægges een til, fordi Month(dato) ikke er talt med.</a:t>
          </a:r>
        </a:p>
        <a:p>
          <a:r>
            <a:rPr lang="da-DK" sz="1100"/>
            <a:t>monthdiff = monthtemp1 + monthtemp2 + monthtemp3 + 1</a:t>
          </a:r>
        </a:p>
        <a:p>
          <a:endParaRPr lang="da-DK" sz="1100"/>
        </a:p>
        <a:p>
          <a:r>
            <a:rPr lang="da-DK" sz="1100"/>
            <a:t>End Function</a:t>
          </a:r>
        </a:p>
      </xdr:txBody>
    </xdr:sp>
    <xdr:clientData/>
  </xdr:twoCellAnchor>
  <xdr:twoCellAnchor>
    <xdr:from>
      <xdr:col>15</xdr:col>
      <xdr:colOff>176892</xdr:colOff>
      <xdr:row>23</xdr:row>
      <xdr:rowOff>95249</xdr:rowOff>
    </xdr:from>
    <xdr:to>
      <xdr:col>23</xdr:col>
      <xdr:colOff>231322</xdr:colOff>
      <xdr:row>32</xdr:row>
      <xdr:rowOff>217715</xdr:rowOff>
    </xdr:to>
    <xdr:sp macro="" textlink="">
      <xdr:nvSpPr>
        <xdr:cNvPr id="4" name="Tekstbok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11484428" y="5728606"/>
          <a:ext cx="4953001" cy="232682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Function monthdiff2(dato As Date) As Integer</a:t>
          </a:r>
        </a:p>
        <a:p>
          <a:r>
            <a:rPr lang="da-DK" sz="1100"/>
            <a:t>Dim temp As Integer</a:t>
          </a:r>
        </a:p>
        <a:p>
          <a:endParaRPr lang="da-DK" sz="1100"/>
        </a:p>
        <a:p>
          <a:r>
            <a:rPr lang="da-DK" sz="1100"/>
            <a:t>'Udnytter, at forskellen mellem monthdiff og monthdiff2 er dagens dato (1.-31.).</a:t>
          </a:r>
        </a:p>
        <a:p>
          <a:r>
            <a:rPr lang="da-DK" sz="1100"/>
            <a:t>'Hvis vi har d. 16. i dag og sammenligner med d. 11. er der således gået en måned mindre end monthdiff regner ud.</a:t>
          </a:r>
        </a:p>
        <a:p>
          <a:r>
            <a:rPr lang="da-DK" sz="1100"/>
            <a:t>If Day(dato) &gt; Day(Now()) Then</a:t>
          </a:r>
        </a:p>
        <a:p>
          <a:r>
            <a:rPr lang="da-DK" sz="1100"/>
            <a:t>    temp = -1</a:t>
          </a:r>
        </a:p>
        <a:p>
          <a:r>
            <a:rPr lang="da-DK" sz="1100"/>
            <a:t>End If</a:t>
          </a:r>
        </a:p>
        <a:p>
          <a:endParaRPr lang="da-DK" sz="1100"/>
        </a:p>
        <a:p>
          <a:r>
            <a:rPr lang="da-DK" sz="1100"/>
            <a:t>monthdiff2 = monthdiff(dato) + temp</a:t>
          </a:r>
        </a:p>
        <a:p>
          <a:endParaRPr lang="da-DK" sz="1100"/>
        </a:p>
        <a:p>
          <a:r>
            <a:rPr lang="da-DK" sz="1100"/>
            <a:t>End Function</a:t>
          </a:r>
        </a:p>
      </xdr:txBody>
    </xdr:sp>
    <xdr:clientData/>
  </xdr:twoCellAnchor>
  <xdr:twoCellAnchor>
    <xdr:from>
      <xdr:col>24</xdr:col>
      <xdr:colOff>326571</xdr:colOff>
      <xdr:row>1</xdr:row>
      <xdr:rowOff>54428</xdr:rowOff>
    </xdr:from>
    <xdr:to>
      <xdr:col>24</xdr:col>
      <xdr:colOff>326571</xdr:colOff>
      <xdr:row>2</xdr:row>
      <xdr:rowOff>204107</xdr:rowOff>
    </xdr:to>
    <xdr:cxnSp macro="">
      <xdr:nvCxnSpPr>
        <xdr:cNvPr id="6" name="Lige pilforbindels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CxnSpPr/>
      </xdr:nvCxnSpPr>
      <xdr:spPr>
        <a:xfrm flipV="1">
          <a:off x="17145000" y="299357"/>
          <a:ext cx="0" cy="39460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Djøf">
      <a:dk1>
        <a:srgbClr val="000000"/>
      </a:dk1>
      <a:lt1>
        <a:sysClr val="window" lastClr="FFFFFF"/>
      </a:lt1>
      <a:dk2>
        <a:srgbClr val="00405F"/>
      </a:dk2>
      <a:lt2>
        <a:srgbClr val="FFFFFF"/>
      </a:lt2>
      <a:accent1>
        <a:srgbClr val="C8631B"/>
      </a:accent1>
      <a:accent2>
        <a:srgbClr val="DF9B1B"/>
      </a:accent2>
      <a:accent3>
        <a:srgbClr val="678D39"/>
      </a:accent3>
      <a:accent4>
        <a:srgbClr val="C0CE2E"/>
      </a:accent4>
      <a:accent5>
        <a:srgbClr val="009892"/>
      </a:accent5>
      <a:accent6>
        <a:srgbClr val="87C0C6"/>
      </a:accent6>
      <a:hlink>
        <a:srgbClr val="FFFFFF"/>
      </a:hlink>
      <a:folHlink>
        <a:srgbClr val="FFFF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linkedin.com/in/jacob-sachman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jonasmoller@hotmail.dk" TargetMode="External"/><Relationship Id="rId1" Type="http://schemas.openxmlformats.org/officeDocument/2006/relationships/hyperlink" Target="mailto:jacobsachman@gmail.com" TargetMode="External"/><Relationship Id="rId6" Type="http://schemas.openxmlformats.org/officeDocument/2006/relationships/hyperlink" Target="http://www.linkedin.com/in/emil-vergara-612ab5194" TargetMode="External"/><Relationship Id="rId5" Type="http://schemas.openxmlformats.org/officeDocument/2006/relationships/hyperlink" Target="mailto:emilvergara@live.dk" TargetMode="External"/><Relationship Id="rId4" Type="http://schemas.openxmlformats.org/officeDocument/2006/relationships/hyperlink" Target="https://www.linkedin.com/in/jonas-m&#248;ller-8318741b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://people.maths.ox.ac.uk/trefethen/bmi.ht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mailto:jacobsachmann@gmail.com" TargetMode="External"/><Relationship Id="rId2" Type="http://schemas.openxmlformats.org/officeDocument/2006/relationships/hyperlink" Target="http://www.excel-easy.com/vba.html" TargetMode="External"/><Relationship Id="rId1" Type="http://schemas.openxmlformats.org/officeDocument/2006/relationships/hyperlink" Target="http://www.ozgrid.com/" TargetMode="External"/><Relationship Id="rId6" Type="http://schemas.openxmlformats.org/officeDocument/2006/relationships/drawing" Target="../drawings/drawing11.xml"/><Relationship Id="rId5" Type="http://schemas.openxmlformats.org/officeDocument/2006/relationships/hyperlink" Target="mailto:emilvergara@live.dk" TargetMode="External"/><Relationship Id="rId4" Type="http://schemas.openxmlformats.org/officeDocument/2006/relationships/hyperlink" Target="mailto:jonasmoller@hotmail.dk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C2:F22"/>
  <sheetViews>
    <sheetView zoomScale="77" zoomScaleNormal="80" workbookViewId="0">
      <selection activeCell="I13" sqref="I13"/>
    </sheetView>
  </sheetViews>
  <sheetFormatPr baseColWidth="10" defaultColWidth="8.6640625" defaultRowHeight="13"/>
  <cols>
    <col min="1" max="1" width="8.6640625" style="77" customWidth="1"/>
    <col min="2" max="2" width="8.6640625" style="77"/>
    <col min="3" max="3" width="19.5" style="77" customWidth="1"/>
    <col min="4" max="4" width="36.6640625" style="77" customWidth="1"/>
    <col min="5" max="16384" width="8.6640625" style="77"/>
  </cols>
  <sheetData>
    <row r="2" spans="3:6">
      <c r="C2" s="76"/>
    </row>
    <row r="5" spans="3:6" ht="88">
      <c r="C5" s="102" t="s">
        <v>0</v>
      </c>
    </row>
    <row r="6" spans="3:6" ht="33" customHeight="1">
      <c r="C6" s="139">
        <f ca="1">TODAY()</f>
        <v>44847</v>
      </c>
      <c r="D6" s="139"/>
    </row>
    <row r="7" spans="3:6">
      <c r="C7" s="106"/>
      <c r="D7" s="106"/>
    </row>
    <row r="8" spans="3:6">
      <c r="C8" s="106"/>
      <c r="D8" s="106"/>
    </row>
    <row r="9" spans="3:6">
      <c r="C9" s="106"/>
      <c r="D9" s="106"/>
    </row>
    <row r="10" spans="3:6">
      <c r="C10" s="106"/>
      <c r="D10" s="106"/>
    </row>
    <row r="11" spans="3:6" ht="25">
      <c r="C11" s="128" t="s">
        <v>569</v>
      </c>
      <c r="F11" s="78" t="s">
        <v>6</v>
      </c>
    </row>
    <row r="12" spans="3:6" ht="20">
      <c r="C12" s="129" t="s">
        <v>580</v>
      </c>
      <c r="F12" s="103" t="s">
        <v>523</v>
      </c>
    </row>
    <row r="13" spans="3:6" ht="14">
      <c r="C13" s="130" t="s">
        <v>570</v>
      </c>
      <c r="F13" s="103" t="s">
        <v>522</v>
      </c>
    </row>
    <row r="14" spans="3:6" ht="18">
      <c r="C14" s="106"/>
      <c r="F14" s="78"/>
    </row>
    <row r="15" spans="3:6" ht="25">
      <c r="C15" s="128" t="s">
        <v>571</v>
      </c>
      <c r="F15" s="78" t="s">
        <v>482</v>
      </c>
    </row>
    <row r="16" spans="3:6" ht="21" customHeight="1">
      <c r="C16" s="129" t="s">
        <v>576</v>
      </c>
      <c r="F16" s="103" t="s">
        <v>524</v>
      </c>
    </row>
    <row r="17" spans="3:6" ht="14">
      <c r="C17" s="135" t="s">
        <v>577</v>
      </c>
      <c r="F17" s="103" t="s">
        <v>530</v>
      </c>
    </row>
    <row r="19" spans="3:6" ht="25">
      <c r="C19" s="128" t="s">
        <v>578</v>
      </c>
      <c r="F19" s="131" t="s">
        <v>572</v>
      </c>
    </row>
    <row r="20" spans="3:6" ht="26">
      <c r="C20" s="129" t="s">
        <v>576</v>
      </c>
      <c r="F20" s="136" t="s">
        <v>85</v>
      </c>
    </row>
    <row r="21" spans="3:6" ht="26">
      <c r="C21" s="135" t="s">
        <v>579</v>
      </c>
      <c r="F21" s="132" t="s">
        <v>573</v>
      </c>
    </row>
    <row r="22" spans="3:6" ht="26">
      <c r="F22" s="132" t="s">
        <v>142</v>
      </c>
    </row>
  </sheetData>
  <sheetProtection selectLockedCells="1" selectUnlockedCells="1"/>
  <mergeCells count="1">
    <mergeCell ref="C6:D6"/>
  </mergeCells>
  <hyperlinks>
    <hyperlink ref="C13" r:id="rId1" xr:uid="{D49444D0-40A0-2447-8F95-DFF8BC2CED24}"/>
    <hyperlink ref="C17" r:id="rId2" xr:uid="{367E1BE4-E6C0-994E-9FBF-8713A5DB5BC6}"/>
    <hyperlink ref="F21" r:id="rId3" xr:uid="{9F9C068B-DA2C-6E49-BCC3-D2F24BCED14C}"/>
    <hyperlink ref="F22" r:id="rId4" xr:uid="{82E0CC33-6E5B-2344-ADA1-FB807AACBFC6}"/>
    <hyperlink ref="C21" r:id="rId5" xr:uid="{1D62C8CD-FA14-BB40-86DA-3C5CDEAB90CF}"/>
    <hyperlink ref="F20" r:id="rId6" xr:uid="{CAAFFEA9-E6B9-9040-92F6-9DD3474B5E7E}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B2:X110"/>
  <sheetViews>
    <sheetView zoomScale="67" zoomScaleNormal="85" workbookViewId="0">
      <selection activeCell="L42" sqref="L42"/>
    </sheetView>
  </sheetViews>
  <sheetFormatPr baseColWidth="10" defaultColWidth="9" defaultRowHeight="14"/>
  <cols>
    <col min="1" max="1" width="8.6640625" style="81" customWidth="1"/>
    <col min="2" max="2" width="12.33203125" style="81" customWidth="1"/>
    <col min="3" max="11" width="9" style="81"/>
    <col min="12" max="12" width="20.1640625" style="81" customWidth="1"/>
    <col min="13" max="16384" width="9" style="81"/>
  </cols>
  <sheetData>
    <row r="2" spans="2:24" ht="23">
      <c r="B2" s="80" t="s">
        <v>525</v>
      </c>
    </row>
    <row r="4" spans="2:24" ht="18">
      <c r="B4" s="100" t="s">
        <v>527</v>
      </c>
      <c r="C4" s="82"/>
      <c r="M4" s="100" t="s">
        <v>477</v>
      </c>
      <c r="X4" s="100" t="s">
        <v>528</v>
      </c>
    </row>
    <row r="5" spans="2:24" ht="20">
      <c r="B5" s="101" t="s">
        <v>411</v>
      </c>
      <c r="M5" s="74"/>
    </row>
    <row r="7" spans="2:24" ht="18">
      <c r="B7" s="75" t="s">
        <v>1</v>
      </c>
      <c r="M7" s="75" t="s">
        <v>4</v>
      </c>
      <c r="X7" s="75" t="s">
        <v>4</v>
      </c>
    </row>
    <row r="22" spans="2:24" ht="18">
      <c r="B22" s="75" t="s">
        <v>2</v>
      </c>
    </row>
    <row r="25" spans="2:24" ht="18">
      <c r="M25" s="75" t="s">
        <v>5</v>
      </c>
      <c r="X25" s="75" t="s">
        <v>529</v>
      </c>
    </row>
    <row r="48" spans="2:2" ht="18">
      <c r="B48" s="75" t="s">
        <v>3</v>
      </c>
    </row>
    <row r="49" spans="13:24" ht="18">
      <c r="M49" s="75" t="s">
        <v>3</v>
      </c>
      <c r="X49" s="75" t="s">
        <v>3</v>
      </c>
    </row>
    <row r="89" spans="2:2" ht="20">
      <c r="B89" s="74" t="s">
        <v>412</v>
      </c>
    </row>
    <row r="91" spans="2:2" ht="18">
      <c r="B91" s="75" t="s">
        <v>413</v>
      </c>
    </row>
    <row r="96" spans="2:2" ht="18">
      <c r="B96" s="75" t="s">
        <v>414</v>
      </c>
    </row>
    <row r="97" spans="2:2" ht="18">
      <c r="B97" s="75" t="s">
        <v>415</v>
      </c>
    </row>
    <row r="110" spans="2:2" ht="18">
      <c r="B110" s="75" t="s">
        <v>416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14"/>
  <dimension ref="B2:B14"/>
  <sheetViews>
    <sheetView topLeftCell="A7" zoomScale="70" zoomScaleNormal="70" workbookViewId="0"/>
  </sheetViews>
  <sheetFormatPr baseColWidth="10" defaultColWidth="9" defaultRowHeight="18"/>
  <cols>
    <col min="1" max="1" width="8.6640625" style="75" customWidth="1"/>
    <col min="2" max="16384" width="9" style="75"/>
  </cols>
  <sheetData>
    <row r="2" spans="2:2" ht="23">
      <c r="B2" s="80" t="s">
        <v>478</v>
      </c>
    </row>
    <row r="4" spans="2:2">
      <c r="B4" s="75" t="s">
        <v>479</v>
      </c>
    </row>
    <row r="6" spans="2:2">
      <c r="B6" s="75" t="s">
        <v>480</v>
      </c>
    </row>
    <row r="14" spans="2:2">
      <c r="B14" s="75" t="s">
        <v>481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7"/>
  <dimension ref="B2:K25"/>
  <sheetViews>
    <sheetView zoomScaleNormal="100" workbookViewId="0">
      <selection activeCell="G28" sqref="G28"/>
    </sheetView>
  </sheetViews>
  <sheetFormatPr baseColWidth="10" defaultColWidth="9" defaultRowHeight="14"/>
  <cols>
    <col min="1" max="1" width="6" style="79" customWidth="1"/>
    <col min="2" max="16384" width="9" style="79"/>
  </cols>
  <sheetData>
    <row r="2" spans="2:11">
      <c r="B2" s="14"/>
      <c r="C2" s="15"/>
      <c r="D2" s="15"/>
      <c r="E2" s="15"/>
      <c r="F2" s="15"/>
      <c r="G2" s="15"/>
      <c r="H2" s="15"/>
      <c r="I2" s="15"/>
      <c r="J2" s="15"/>
      <c r="K2" s="16"/>
    </row>
    <row r="3" spans="2:11" ht="23">
      <c r="B3" s="17"/>
      <c r="C3" s="69" t="s">
        <v>518</v>
      </c>
      <c r="D3" s="13"/>
      <c r="E3" s="13"/>
      <c r="F3" s="13"/>
      <c r="G3" s="13"/>
      <c r="H3" s="13"/>
      <c r="I3" s="13"/>
      <c r="J3" s="13"/>
      <c r="K3" s="19"/>
    </row>
    <row r="4" spans="2:11">
      <c r="B4" s="17"/>
      <c r="C4" s="13"/>
      <c r="D4" s="13"/>
      <c r="E4" s="13"/>
      <c r="F4" s="13"/>
      <c r="G4" s="13"/>
      <c r="H4" s="13"/>
      <c r="I4" s="13"/>
      <c r="J4" s="13"/>
      <c r="K4" s="19"/>
    </row>
    <row r="5" spans="2:11">
      <c r="B5" s="17"/>
      <c r="C5" s="13"/>
      <c r="D5" s="13"/>
      <c r="E5" s="13"/>
      <c r="F5" s="83"/>
      <c r="G5" s="13"/>
      <c r="H5" s="13"/>
      <c r="I5" s="13"/>
      <c r="J5" s="13"/>
      <c r="K5" s="19"/>
    </row>
    <row r="6" spans="2:11">
      <c r="B6" s="17"/>
      <c r="C6" s="13"/>
      <c r="D6" s="13"/>
      <c r="E6" s="13"/>
      <c r="F6" s="84"/>
      <c r="G6" s="13"/>
      <c r="H6" s="13"/>
      <c r="I6" s="13"/>
      <c r="J6" s="13"/>
      <c r="K6" s="19"/>
    </row>
    <row r="7" spans="2:11">
      <c r="B7" s="17"/>
      <c r="C7" s="13"/>
      <c r="D7" s="13"/>
      <c r="E7" s="13"/>
      <c r="F7" s="84"/>
      <c r="G7" s="13"/>
      <c r="H7" s="13"/>
      <c r="I7" s="13"/>
      <c r="J7" s="13"/>
      <c r="K7" s="19"/>
    </row>
    <row r="8" spans="2:11">
      <c r="B8" s="17"/>
      <c r="C8" s="13"/>
      <c r="D8" s="13"/>
      <c r="E8" s="13"/>
      <c r="F8" s="84"/>
      <c r="G8" s="13"/>
      <c r="H8" s="13"/>
      <c r="I8" s="13"/>
      <c r="J8" s="13"/>
      <c r="K8" s="19"/>
    </row>
    <row r="9" spans="2:11">
      <c r="B9" s="17"/>
      <c r="C9" s="13"/>
      <c r="D9" s="13"/>
      <c r="E9" s="13"/>
      <c r="F9" s="84"/>
      <c r="G9" s="13"/>
      <c r="H9" s="13"/>
      <c r="I9" s="13"/>
      <c r="J9" s="13"/>
      <c r="K9" s="19"/>
    </row>
    <row r="10" spans="2:11">
      <c r="B10" s="17"/>
      <c r="C10" s="13"/>
      <c r="D10" s="13"/>
      <c r="E10" s="13"/>
      <c r="F10" s="85"/>
      <c r="G10" s="13"/>
      <c r="H10" s="13"/>
      <c r="I10" s="13"/>
      <c r="J10" s="13"/>
      <c r="K10" s="19"/>
    </row>
    <row r="11" spans="2:11">
      <c r="B11" s="17"/>
      <c r="C11" s="13"/>
      <c r="D11" s="13"/>
      <c r="E11" s="13"/>
      <c r="F11" s="86"/>
      <c r="G11" s="13"/>
      <c r="H11" s="13"/>
      <c r="I11" s="13"/>
      <c r="J11" s="13"/>
      <c r="K11" s="19"/>
    </row>
    <row r="12" spans="2:11">
      <c r="B12" s="17"/>
      <c r="C12" s="13"/>
      <c r="D12" s="13"/>
      <c r="E12" s="13"/>
      <c r="F12" s="86"/>
      <c r="G12" s="13"/>
      <c r="H12" s="13"/>
      <c r="I12" s="13"/>
      <c r="J12" s="13"/>
      <c r="K12" s="19"/>
    </row>
    <row r="13" spans="2:11">
      <c r="B13" s="17"/>
      <c r="C13" s="13"/>
      <c r="D13" s="13"/>
      <c r="E13" s="13"/>
      <c r="F13" s="86"/>
      <c r="G13" s="13"/>
      <c r="H13" s="13"/>
      <c r="I13" s="13"/>
      <c r="J13" s="13"/>
      <c r="K13" s="19"/>
    </row>
    <row r="14" spans="2:11">
      <c r="B14" s="17"/>
      <c r="C14" s="13"/>
      <c r="D14" s="13"/>
      <c r="E14" s="13"/>
      <c r="F14" s="87"/>
      <c r="G14" s="13"/>
      <c r="H14" s="13"/>
      <c r="I14" s="13"/>
      <c r="J14" s="13"/>
      <c r="K14" s="19"/>
    </row>
    <row r="15" spans="2:11">
      <c r="B15" s="17"/>
      <c r="C15" s="13"/>
      <c r="D15" s="13"/>
      <c r="E15" s="13"/>
      <c r="F15" s="88"/>
      <c r="G15" s="13"/>
      <c r="H15" s="13"/>
      <c r="I15" s="13"/>
      <c r="J15" s="13"/>
      <c r="K15" s="19"/>
    </row>
    <row r="16" spans="2:11">
      <c r="B16" s="17"/>
      <c r="C16" s="13"/>
      <c r="D16" s="13"/>
      <c r="E16" s="13"/>
      <c r="F16" s="88"/>
      <c r="G16" s="13"/>
      <c r="H16" s="13"/>
      <c r="I16" s="13"/>
      <c r="J16" s="13"/>
      <c r="K16" s="19"/>
    </row>
    <row r="17" spans="2:11">
      <c r="B17" s="17"/>
      <c r="C17" s="13"/>
      <c r="D17" s="13"/>
      <c r="E17" s="13"/>
      <c r="F17" s="89"/>
      <c r="G17" s="13"/>
      <c r="H17" s="13"/>
      <c r="I17" s="13"/>
      <c r="J17" s="13"/>
      <c r="K17" s="19"/>
    </row>
    <row r="18" spans="2:11">
      <c r="B18" s="17"/>
      <c r="C18" s="13"/>
      <c r="D18" s="13"/>
      <c r="E18" s="13"/>
      <c r="F18" s="104"/>
      <c r="G18" s="13"/>
      <c r="H18" s="13"/>
      <c r="I18" s="13"/>
      <c r="J18" s="13"/>
      <c r="K18" s="19"/>
    </row>
    <row r="19" spans="2:11">
      <c r="B19" s="17"/>
      <c r="C19" s="13"/>
      <c r="D19" s="13"/>
      <c r="E19" s="13"/>
      <c r="F19" s="104"/>
      <c r="G19" s="13"/>
      <c r="H19" s="13"/>
      <c r="I19" s="13"/>
      <c r="J19" s="13"/>
      <c r="K19" s="19"/>
    </row>
    <row r="20" spans="2:11">
      <c r="B20" s="17"/>
      <c r="C20" s="13"/>
      <c r="D20" s="13"/>
      <c r="E20" s="13"/>
      <c r="F20" s="104"/>
      <c r="G20" s="13"/>
      <c r="H20" s="13"/>
      <c r="I20" s="13"/>
      <c r="J20" s="13"/>
      <c r="K20" s="19"/>
    </row>
    <row r="21" spans="2:11">
      <c r="B21" s="17"/>
      <c r="C21" s="13"/>
      <c r="D21" s="13"/>
      <c r="E21" s="13"/>
      <c r="F21" s="104"/>
      <c r="G21" s="13"/>
      <c r="H21" s="13"/>
      <c r="I21" s="13"/>
      <c r="J21" s="13"/>
      <c r="K21" s="19"/>
    </row>
    <row r="22" spans="2:11">
      <c r="B22" s="17"/>
      <c r="C22" s="13"/>
      <c r="D22" s="13"/>
      <c r="E22" s="13"/>
      <c r="F22" s="105"/>
      <c r="G22" s="13"/>
      <c r="H22" s="13"/>
      <c r="I22" s="13"/>
      <c r="J22" s="13"/>
      <c r="K22" s="19"/>
    </row>
    <row r="23" spans="2:11">
      <c r="B23" s="17"/>
      <c r="C23" s="13"/>
      <c r="D23" s="13"/>
      <c r="E23" s="13"/>
      <c r="F23" s="13"/>
      <c r="G23" s="13"/>
      <c r="H23" s="13"/>
      <c r="I23" s="13"/>
      <c r="J23" s="13"/>
      <c r="K23" s="19"/>
    </row>
    <row r="24" spans="2:11">
      <c r="B24" s="17"/>
      <c r="C24" s="13"/>
      <c r="D24" s="13"/>
      <c r="E24" s="13"/>
      <c r="F24" s="13"/>
      <c r="G24" s="13"/>
      <c r="H24" s="13"/>
      <c r="I24" s="13"/>
      <c r="J24" s="13"/>
      <c r="K24" s="19"/>
    </row>
    <row r="25" spans="2:11">
      <c r="B25" s="26"/>
      <c r="C25" s="10"/>
      <c r="D25" s="10"/>
      <c r="E25" s="10"/>
      <c r="F25" s="10"/>
      <c r="G25" s="10"/>
      <c r="H25" s="10"/>
      <c r="I25" s="10"/>
      <c r="J25" s="10"/>
      <c r="K25" s="22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4"/>
  <dimension ref="B2:L28"/>
  <sheetViews>
    <sheetView topLeftCell="F1" zoomScale="125" zoomScaleNormal="85" workbookViewId="0">
      <selection activeCell="G26" sqref="G26"/>
    </sheetView>
  </sheetViews>
  <sheetFormatPr baseColWidth="10" defaultColWidth="9" defaultRowHeight="18"/>
  <cols>
    <col min="1" max="1" width="8.6640625" style="71" customWidth="1"/>
    <col min="2" max="2" width="8.33203125" style="71" customWidth="1"/>
    <col min="3" max="4" width="9" style="71"/>
    <col min="5" max="5" width="10.33203125" style="71" customWidth="1"/>
    <col min="6" max="6" width="10.1640625" style="71" bestFit="1" customWidth="1"/>
    <col min="7" max="7" width="11" style="71" customWidth="1"/>
    <col min="8" max="8" width="10.33203125" style="71" customWidth="1"/>
    <col min="9" max="16384" width="9" style="71"/>
  </cols>
  <sheetData>
    <row r="2" spans="2:12">
      <c r="B2" s="2"/>
      <c r="C2" s="3"/>
      <c r="D2" s="3"/>
      <c r="E2" s="3"/>
      <c r="F2" s="3"/>
      <c r="G2" s="3"/>
      <c r="H2" s="3"/>
      <c r="I2" s="3"/>
      <c r="J2" s="3"/>
      <c r="K2" s="3"/>
      <c r="L2" s="4"/>
    </row>
    <row r="3" spans="2:12" ht="20">
      <c r="B3" s="5"/>
      <c r="C3" s="18" t="s">
        <v>507</v>
      </c>
      <c r="D3" s="6"/>
      <c r="E3" s="6"/>
      <c r="F3" s="6"/>
      <c r="G3" s="6"/>
      <c r="H3" s="6"/>
      <c r="I3" s="6"/>
      <c r="J3" s="6"/>
      <c r="K3" s="6"/>
      <c r="L3" s="7"/>
    </row>
    <row r="4" spans="2:12">
      <c r="B4" s="5"/>
      <c r="C4" s="6"/>
      <c r="D4" s="6"/>
      <c r="E4" s="6"/>
      <c r="F4" s="6"/>
      <c r="G4" s="6"/>
      <c r="H4" s="6"/>
      <c r="I4" s="6"/>
      <c r="J4" s="6"/>
      <c r="K4" s="6"/>
      <c r="L4" s="7"/>
    </row>
    <row r="5" spans="2:12">
      <c r="B5" s="5"/>
      <c r="C5" s="6" t="s">
        <v>286</v>
      </c>
      <c r="D5" s="6"/>
      <c r="E5" s="6"/>
      <c r="F5" s="6"/>
      <c r="G5" s="6"/>
      <c r="H5" s="6"/>
      <c r="I5" s="6"/>
      <c r="J5" s="6"/>
      <c r="K5" s="6"/>
      <c r="L5" s="7"/>
    </row>
    <row r="6" spans="2:12">
      <c r="B6" s="5"/>
      <c r="C6" s="6"/>
      <c r="D6" s="6"/>
      <c r="E6" s="6"/>
      <c r="F6" s="6"/>
      <c r="G6" s="6"/>
      <c r="H6" s="6"/>
      <c r="I6" s="6"/>
      <c r="J6" s="6"/>
      <c r="K6" s="6"/>
      <c r="L6" s="7"/>
    </row>
    <row r="7" spans="2:12">
      <c r="B7" s="5"/>
      <c r="C7" s="6"/>
      <c r="D7" s="39" t="s">
        <v>287</v>
      </c>
      <c r="E7" s="6">
        <v>7</v>
      </c>
      <c r="F7" s="6"/>
      <c r="G7" s="6"/>
      <c r="H7" s="6"/>
      <c r="I7" s="6"/>
      <c r="J7" s="6"/>
      <c r="K7" s="6"/>
      <c r="L7" s="7"/>
    </row>
    <row r="8" spans="2:12">
      <c r="B8" s="5"/>
      <c r="C8" s="6"/>
      <c r="D8" s="38" t="s">
        <v>288</v>
      </c>
      <c r="E8" s="1">
        <v>8</v>
      </c>
      <c r="F8" s="6"/>
      <c r="G8" s="6"/>
      <c r="H8" s="6"/>
      <c r="I8" s="6"/>
      <c r="J8" s="6"/>
      <c r="K8" s="6"/>
      <c r="L8" s="7"/>
    </row>
    <row r="9" spans="2:12">
      <c r="B9" s="5"/>
      <c r="C9" s="6"/>
      <c r="D9" s="39" t="s">
        <v>289</v>
      </c>
      <c r="E9" s="6" cm="1">
        <f t="array" ref="E9">Talsum(E7,E8)</f>
        <v>15</v>
      </c>
      <c r="F9" s="49" t="str">
        <f>IF(ISBLANK(E9),"",IF(E9=SUM(E7:E8),"Korrekt","Forkert"))</f>
        <v>Korrekt</v>
      </c>
      <c r="G9" s="6"/>
      <c r="H9" s="6"/>
      <c r="I9" s="6"/>
      <c r="J9" s="6"/>
      <c r="K9" s="6"/>
      <c r="L9" s="7"/>
    </row>
    <row r="10" spans="2:12">
      <c r="B10" s="5"/>
      <c r="C10" s="6"/>
      <c r="D10" s="6"/>
      <c r="E10" s="6"/>
      <c r="F10" s="6"/>
      <c r="G10" s="6"/>
      <c r="H10" s="6"/>
      <c r="I10" s="6"/>
      <c r="J10" s="6"/>
      <c r="K10" s="6"/>
      <c r="L10" s="7"/>
    </row>
    <row r="11" spans="2:12">
      <c r="B11" s="5"/>
      <c r="C11" s="6" t="s">
        <v>297</v>
      </c>
      <c r="D11" s="6"/>
      <c r="E11" s="6"/>
      <c r="F11" s="6"/>
      <c r="G11" s="6"/>
      <c r="H11" s="6"/>
      <c r="I11" s="6"/>
      <c r="J11" s="6"/>
      <c r="K11" s="6"/>
      <c r="L11" s="7"/>
    </row>
    <row r="12" spans="2:12">
      <c r="B12" s="5"/>
      <c r="C12" s="6"/>
      <c r="D12" s="6"/>
      <c r="E12" s="6"/>
      <c r="F12" s="6"/>
      <c r="G12" s="6"/>
      <c r="H12" s="6"/>
      <c r="I12" s="6"/>
      <c r="J12" s="6"/>
      <c r="K12" s="6"/>
      <c r="L12" s="7"/>
    </row>
    <row r="13" spans="2:12">
      <c r="B13" s="5"/>
      <c r="C13" s="6"/>
      <c r="D13" s="39" t="s">
        <v>284</v>
      </c>
      <c r="E13" s="6">
        <v>25</v>
      </c>
      <c r="F13" s="6"/>
      <c r="G13" s="6"/>
      <c r="H13" s="6"/>
      <c r="I13" s="6"/>
      <c r="J13" s="6"/>
      <c r="K13" s="6"/>
      <c r="L13" s="7"/>
    </row>
    <row r="14" spans="2:12">
      <c r="B14" s="5"/>
      <c r="C14" s="6"/>
      <c r="D14" s="39" t="s">
        <v>285</v>
      </c>
      <c r="E14" s="6">
        <v>3</v>
      </c>
      <c r="F14" s="6"/>
      <c r="G14" s="6"/>
      <c r="H14" s="6"/>
      <c r="I14" s="6"/>
      <c r="J14" s="6"/>
      <c r="K14" s="6"/>
      <c r="L14" s="7"/>
    </row>
    <row r="15" spans="2:12">
      <c r="B15" s="5"/>
      <c r="C15" s="6"/>
      <c r="D15" s="38" t="s">
        <v>296</v>
      </c>
      <c r="E15" s="1">
        <v>5</v>
      </c>
      <c r="F15" s="6"/>
      <c r="G15" s="6"/>
      <c r="H15" s="6"/>
      <c r="I15" s="54"/>
      <c r="J15" s="6"/>
      <c r="K15" s="6"/>
      <c r="L15" s="7"/>
    </row>
    <row r="16" spans="2:12">
      <c r="B16" s="5"/>
      <c r="C16" s="6"/>
      <c r="D16" s="6" t="s">
        <v>283</v>
      </c>
      <c r="E16" s="30" cm="1">
        <f t="array" ref="E16">FunktionXYZ(E13,E14,E15)</f>
        <v>3.3333333333333339</v>
      </c>
      <c r="F16" s="49" t="str">
        <f>IF(ISBLANK(E16),"",IF(ROUND(E16,2)=3.33,"Korrekt","Forkert"))</f>
        <v>Korrekt</v>
      </c>
      <c r="G16" s="6"/>
      <c r="H16" s="6"/>
      <c r="I16" s="54"/>
      <c r="J16" s="6"/>
      <c r="K16" s="6"/>
      <c r="L16" s="7"/>
    </row>
    <row r="17" spans="2:12">
      <c r="B17" s="5"/>
      <c r="C17" s="6"/>
      <c r="D17" s="6"/>
      <c r="E17" s="30"/>
      <c r="F17" s="6"/>
      <c r="G17" s="6"/>
      <c r="H17" s="6"/>
      <c r="I17" s="6"/>
      <c r="J17" s="6"/>
      <c r="K17" s="6"/>
      <c r="L17" s="7"/>
    </row>
    <row r="18" spans="2:12">
      <c r="B18" s="5"/>
      <c r="C18" s="6"/>
      <c r="D18" s="6"/>
      <c r="E18" s="6"/>
      <c r="F18" s="6"/>
      <c r="G18" s="6"/>
      <c r="H18" s="6"/>
      <c r="I18" s="6"/>
      <c r="J18" s="6"/>
      <c r="K18" s="6"/>
      <c r="L18" s="7"/>
    </row>
    <row r="19" spans="2:12">
      <c r="B19" s="5"/>
      <c r="C19" s="6" t="s">
        <v>374</v>
      </c>
      <c r="D19" s="6"/>
      <c r="E19" s="6"/>
      <c r="F19" s="6"/>
      <c r="G19" s="6"/>
      <c r="H19" s="6"/>
      <c r="I19" s="6"/>
      <c r="J19" s="6"/>
      <c r="K19" s="6"/>
      <c r="L19" s="7"/>
    </row>
    <row r="20" spans="2:12">
      <c r="B20" s="5"/>
      <c r="C20" s="6"/>
      <c r="D20" s="6"/>
      <c r="E20" s="6"/>
      <c r="F20" s="6"/>
      <c r="G20" s="6"/>
      <c r="H20" s="6"/>
      <c r="I20" s="6"/>
      <c r="J20" s="6"/>
      <c r="K20" s="6"/>
      <c r="L20" s="7"/>
    </row>
    <row r="21" spans="2:12">
      <c r="B21" s="5"/>
      <c r="C21" s="6"/>
      <c r="D21" s="6"/>
      <c r="E21" s="1" t="s">
        <v>299</v>
      </c>
      <c r="F21" s="1" t="s">
        <v>300</v>
      </c>
      <c r="G21" s="1" t="s">
        <v>301</v>
      </c>
      <c r="H21" s="6"/>
      <c r="I21" s="6"/>
      <c r="J21" s="6"/>
      <c r="K21" s="6"/>
      <c r="L21" s="7"/>
    </row>
    <row r="22" spans="2:12">
      <c r="B22" s="5"/>
      <c r="C22" s="6"/>
      <c r="D22" s="7" t="s">
        <v>84</v>
      </c>
      <c r="E22" s="6">
        <v>55</v>
      </c>
      <c r="F22" s="6">
        <v>1.67</v>
      </c>
      <c r="G22" s="91" cm="1">
        <f t="array" ref="G22">bmi(E22,F22)</f>
        <v>19.721036967980208</v>
      </c>
      <c r="H22" s="6"/>
      <c r="I22" s="6"/>
      <c r="J22" s="6"/>
      <c r="K22" s="6"/>
      <c r="L22" s="7"/>
    </row>
    <row r="23" spans="2:12">
      <c r="B23" s="5"/>
      <c r="C23" s="6"/>
      <c r="D23" s="7" t="s">
        <v>12</v>
      </c>
      <c r="E23" s="6">
        <v>75</v>
      </c>
      <c r="F23" s="6">
        <v>1.87</v>
      </c>
      <c r="G23" s="91" cm="1">
        <f t="array" ref="G23">bmi(E23,F23)</f>
        <v>21.447567845806283</v>
      </c>
      <c r="H23" s="6"/>
      <c r="I23" s="6"/>
      <c r="J23" s="6"/>
      <c r="K23" s="6"/>
      <c r="L23" s="7"/>
    </row>
    <row r="24" spans="2:12">
      <c r="B24" s="5"/>
      <c r="C24" s="6"/>
      <c r="D24" s="7" t="s">
        <v>298</v>
      </c>
      <c r="E24" s="6">
        <v>90</v>
      </c>
      <c r="F24" s="6">
        <v>1.79</v>
      </c>
      <c r="G24" s="91" cm="1">
        <f t="array" ref="G24">bmi(E24,F24)</f>
        <v>28.089010954714272</v>
      </c>
      <c r="H24" s="6"/>
      <c r="I24" s="6"/>
      <c r="J24" s="6"/>
      <c r="K24" s="6"/>
      <c r="L24" s="7"/>
    </row>
    <row r="25" spans="2:12">
      <c r="B25" s="5"/>
      <c r="C25" s="6"/>
      <c r="D25" s="6"/>
      <c r="E25" s="6"/>
      <c r="F25" s="6"/>
      <c r="G25" s="55" t="str">
        <f>IF(ISBLANK(G24),"",IF(ROUND(SUM(G22:G24),2)=69.26,"Korrekt","Forkert"))</f>
        <v>Korrekt</v>
      </c>
      <c r="H25" s="6"/>
      <c r="I25" s="6"/>
      <c r="J25" s="6"/>
      <c r="K25" s="6"/>
      <c r="L25" s="7"/>
    </row>
    <row r="26" spans="2:12">
      <c r="B26" s="8"/>
      <c r="C26" s="1"/>
      <c r="D26" s="1"/>
      <c r="E26" s="1"/>
      <c r="F26" s="1"/>
      <c r="G26" s="1"/>
      <c r="H26" s="1"/>
      <c r="I26" s="1"/>
      <c r="J26" s="1"/>
      <c r="K26" s="1"/>
      <c r="L26" s="9"/>
    </row>
    <row r="28" spans="2:12">
      <c r="D28" s="9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71">
    <tabColor rgb="FF678D39"/>
  </sheetPr>
  <dimension ref="B2:N29"/>
  <sheetViews>
    <sheetView zoomScale="79" zoomScaleNormal="70" workbookViewId="0">
      <selection activeCell="F27" sqref="F27"/>
    </sheetView>
  </sheetViews>
  <sheetFormatPr baseColWidth="10" defaultColWidth="9" defaultRowHeight="18"/>
  <cols>
    <col min="1" max="1" width="8.6640625" style="71" customWidth="1"/>
    <col min="2" max="3" width="9" style="71"/>
    <col min="4" max="4" width="16.6640625" style="71" customWidth="1"/>
    <col min="5" max="5" width="11.83203125" style="71" customWidth="1"/>
    <col min="6" max="10" width="9" style="71"/>
    <col min="11" max="11" width="15.83203125" style="71" customWidth="1"/>
    <col min="12" max="16384" width="9" style="71"/>
  </cols>
  <sheetData>
    <row r="2" spans="2:14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</row>
    <row r="3" spans="2:14" ht="20">
      <c r="B3" s="5"/>
      <c r="C3" s="18" t="s">
        <v>290</v>
      </c>
      <c r="D3" s="6"/>
      <c r="E3" s="6"/>
      <c r="F3" s="6"/>
      <c r="G3" s="6"/>
      <c r="H3" s="6"/>
      <c r="I3" s="6"/>
      <c r="J3" s="6"/>
      <c r="K3" s="6"/>
      <c r="L3" s="6"/>
      <c r="M3" s="6"/>
      <c r="N3" s="7"/>
    </row>
    <row r="4" spans="2:14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7"/>
    </row>
    <row r="5" spans="2:14">
      <c r="B5" s="5"/>
      <c r="C5" s="6" t="s">
        <v>406</v>
      </c>
      <c r="D5" s="6"/>
      <c r="E5" s="6"/>
      <c r="F5" s="6"/>
      <c r="G5" s="6"/>
      <c r="H5" s="6"/>
      <c r="I5" s="6"/>
      <c r="J5" s="6"/>
      <c r="K5" s="6"/>
      <c r="L5" s="6"/>
      <c r="M5" s="6"/>
      <c r="N5" s="7"/>
    </row>
    <row r="6" spans="2:14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7"/>
    </row>
    <row r="7" spans="2:14">
      <c r="B7" s="5"/>
      <c r="C7" s="6"/>
      <c r="D7" s="6"/>
      <c r="E7" s="6"/>
      <c r="F7" s="28" t="s">
        <v>284</v>
      </c>
      <c r="G7" s="28" t="s">
        <v>285</v>
      </c>
      <c r="H7" s="28" t="s">
        <v>343</v>
      </c>
      <c r="I7" s="6"/>
      <c r="J7" s="6"/>
      <c r="K7" s="6"/>
      <c r="L7" s="6"/>
      <c r="M7" s="6"/>
      <c r="N7" s="7"/>
    </row>
    <row r="8" spans="2:14">
      <c r="B8" s="5"/>
      <c r="C8" s="6"/>
      <c r="D8" s="6"/>
      <c r="E8" s="6"/>
      <c r="F8" s="6">
        <v>5</v>
      </c>
      <c r="G8" s="6">
        <v>9</v>
      </c>
      <c r="H8" s="6" cm="1">
        <f t="array" ref="H8">VBAUdregning(F8,G8)</f>
        <v>4</v>
      </c>
      <c r="I8" s="6"/>
      <c r="J8" s="6"/>
      <c r="K8" s="6"/>
      <c r="L8" s="6"/>
      <c r="M8" s="6"/>
      <c r="N8" s="7"/>
    </row>
    <row r="9" spans="2:14">
      <c r="B9" s="5"/>
      <c r="C9" s="6"/>
      <c r="D9" s="6"/>
      <c r="E9" s="6"/>
      <c r="F9" s="6">
        <v>7</v>
      </c>
      <c r="G9" s="6">
        <v>6</v>
      </c>
      <c r="H9" s="6" cm="1">
        <f t="array" ref="H9">VBAUdregning(F9,G9)</f>
        <v>6.5574385243020004</v>
      </c>
      <c r="I9" s="6"/>
      <c r="J9" s="6"/>
      <c r="K9" s="6"/>
      <c r="L9" s="6"/>
      <c r="M9" s="6"/>
      <c r="N9" s="7"/>
    </row>
    <row r="10" spans="2:14">
      <c r="B10" s="5"/>
      <c r="C10" s="6"/>
      <c r="D10" s="6"/>
      <c r="E10" s="6"/>
      <c r="F10" s="6"/>
      <c r="G10" s="6"/>
      <c r="H10" s="6"/>
      <c r="I10" s="6" t="str">
        <f>IF(H8="","",IF(OR(H8=4,SUM(H8:H9)=10.557438524302),"Korrekt","Forkert"))</f>
        <v>Korrekt</v>
      </c>
      <c r="J10" s="6"/>
      <c r="K10" s="6"/>
      <c r="L10" s="6"/>
      <c r="M10" s="6"/>
      <c r="N10" s="7"/>
    </row>
    <row r="11" spans="2:14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7"/>
    </row>
    <row r="12" spans="2:14">
      <c r="B12" s="5"/>
      <c r="C12" s="6" t="s">
        <v>373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7"/>
    </row>
    <row r="13" spans="2:14">
      <c r="B13" s="5"/>
      <c r="C13" s="6" t="s">
        <v>340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7"/>
    </row>
    <row r="14" spans="2:14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7"/>
    </row>
    <row r="15" spans="2:14">
      <c r="B15" s="5"/>
      <c r="C15" s="6"/>
      <c r="D15" s="24" t="s">
        <v>341</v>
      </c>
      <c r="E15" s="138">
        <v>100</v>
      </c>
      <c r="F15" s="6"/>
      <c r="G15" s="6"/>
      <c r="H15" s="6"/>
      <c r="I15" s="6"/>
      <c r="J15" s="6"/>
      <c r="K15" s="6"/>
      <c r="L15" s="6"/>
      <c r="M15" s="6"/>
      <c r="N15" s="7"/>
    </row>
    <row r="16" spans="2:14">
      <c r="B16" s="5"/>
      <c r="C16" s="6"/>
      <c r="D16" s="24" t="s">
        <v>282</v>
      </c>
      <c r="E16" s="25">
        <v>3</v>
      </c>
      <c r="F16" s="6"/>
      <c r="G16" s="6"/>
      <c r="H16" s="6"/>
      <c r="I16" s="6"/>
      <c r="J16" s="6"/>
      <c r="K16" s="6"/>
      <c r="L16" s="6"/>
      <c r="M16" s="6"/>
      <c r="N16" s="7"/>
    </row>
    <row r="17" spans="2:14">
      <c r="B17" s="5"/>
      <c r="C17" s="6"/>
      <c r="D17" s="23" t="s">
        <v>285</v>
      </c>
      <c r="E17" s="29">
        <v>0.05</v>
      </c>
      <c r="F17" s="6"/>
      <c r="G17" s="6"/>
      <c r="H17" s="6"/>
      <c r="I17" s="6"/>
      <c r="J17" s="6"/>
      <c r="K17" s="6"/>
      <c r="L17" s="6"/>
      <c r="M17" s="6"/>
      <c r="N17" s="7"/>
    </row>
    <row r="18" spans="2:14">
      <c r="B18" s="5"/>
      <c r="C18" s="6"/>
      <c r="D18" s="24" t="s">
        <v>342</v>
      </c>
      <c r="E18" s="92" cm="1">
        <f t="array" ref="E18">VBAPV(E15,E16,E17)</f>
        <v>94.553503941259024</v>
      </c>
      <c r="F18" s="49" t="str">
        <f>IF(ISBLANK(E18),"",IF(ROUND(E18,2)=94.55,"Korrekt","Forkert"))</f>
        <v>Korrekt</v>
      </c>
      <c r="G18" s="6"/>
      <c r="H18" s="6"/>
      <c r="I18" s="6"/>
      <c r="J18" s="6"/>
      <c r="K18" s="6"/>
      <c r="L18" s="6"/>
      <c r="M18" s="6"/>
      <c r="N18" s="7"/>
    </row>
    <row r="19" spans="2:14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7"/>
    </row>
    <row r="20" spans="2:14">
      <c r="B20" s="5"/>
      <c r="C20" s="6" t="s">
        <v>387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7"/>
    </row>
    <row r="21" spans="2:14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7"/>
    </row>
    <row r="22" spans="2:14">
      <c r="B22" s="5"/>
      <c r="C22" s="6"/>
      <c r="D22" s="28" t="s">
        <v>388</v>
      </c>
      <c r="E22" s="28" t="s">
        <v>389</v>
      </c>
      <c r="F22" s="6"/>
      <c r="G22" s="6"/>
      <c r="H22" s="6"/>
      <c r="I22" s="6"/>
      <c r="J22" s="6"/>
      <c r="K22" s="6"/>
      <c r="L22" s="6"/>
      <c r="M22" s="6"/>
      <c r="N22" s="7"/>
    </row>
    <row r="23" spans="2:14">
      <c r="B23" s="5"/>
      <c r="C23" s="6"/>
      <c r="D23" s="6">
        <v>12</v>
      </c>
      <c r="E23" s="30">
        <v>0.3</v>
      </c>
      <c r="F23" s="6"/>
      <c r="G23" s="6"/>
      <c r="H23" s="6"/>
      <c r="I23" s="6"/>
      <c r="J23" s="6"/>
      <c r="K23" s="6"/>
      <c r="L23" s="6"/>
      <c r="M23" s="6"/>
      <c r="N23" s="7"/>
    </row>
    <row r="24" spans="2:14">
      <c r="B24" s="5"/>
      <c r="C24" s="6"/>
      <c r="D24" s="6">
        <v>27</v>
      </c>
      <c r="E24" s="6">
        <v>0.25</v>
      </c>
      <c r="F24" s="6"/>
      <c r="G24" s="6" t="s">
        <v>391</v>
      </c>
      <c r="H24" s="6"/>
      <c r="I24" s="6"/>
      <c r="J24" s="6"/>
      <c r="K24" s="6"/>
      <c r="L24" s="6"/>
      <c r="M24" s="6"/>
      <c r="N24" s="7"/>
    </row>
    <row r="25" spans="2:14">
      <c r="B25" s="5"/>
      <c r="C25" s="6"/>
      <c r="D25" s="1">
        <v>35</v>
      </c>
      <c r="E25" s="1">
        <f>1-(E23+E24)</f>
        <v>0.44999999999999996</v>
      </c>
      <c r="F25" s="6"/>
      <c r="G25" s="6"/>
      <c r="H25" s="6"/>
      <c r="I25" s="6"/>
      <c r="J25" s="6"/>
      <c r="K25" s="6"/>
      <c r="L25" s="6"/>
      <c r="M25" s="6"/>
      <c r="N25" s="7"/>
    </row>
    <row r="26" spans="2:14">
      <c r="B26" s="5"/>
      <c r="C26" s="6"/>
      <c r="D26" s="24" t="s">
        <v>390</v>
      </c>
      <c r="E26" s="6" cm="1">
        <f t="array" ref="E26">WeightAvg1(D23:D25,E23:E25)</f>
        <v>26.099999999999998</v>
      </c>
      <c r="F26" s="49"/>
      <c r="G26" s="6"/>
      <c r="H26" s="6"/>
      <c r="I26" s="6"/>
      <c r="J26" s="6"/>
      <c r="K26" s="6"/>
      <c r="L26" s="6"/>
      <c r="M26" s="6"/>
      <c r="N26" s="7"/>
    </row>
    <row r="27" spans="2:14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7"/>
    </row>
    <row r="28" spans="2:14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7"/>
    </row>
    <row r="29" spans="2:14"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8"/>
  <dimension ref="B2:Q55"/>
  <sheetViews>
    <sheetView topLeftCell="C1" zoomScale="70" zoomScaleNormal="90" workbookViewId="0">
      <selection activeCell="C47" sqref="C47"/>
    </sheetView>
  </sheetViews>
  <sheetFormatPr baseColWidth="10" defaultColWidth="9" defaultRowHeight="18"/>
  <cols>
    <col min="1" max="1" width="8.6640625" style="71" customWidth="1"/>
    <col min="2" max="3" width="9" style="71"/>
    <col min="4" max="4" width="14.5" style="71" customWidth="1"/>
    <col min="5" max="5" width="11.1640625" style="71" customWidth="1"/>
    <col min="6" max="6" width="14.6640625" style="71" customWidth="1"/>
    <col min="7" max="8" width="13.6640625" style="71" customWidth="1"/>
    <col min="9" max="9" width="12.6640625" style="71" customWidth="1"/>
    <col min="10" max="16" width="9" style="71"/>
    <col min="17" max="17" width="22.5" style="71" customWidth="1"/>
    <col min="18" max="16384" width="9" style="71"/>
  </cols>
  <sheetData>
    <row r="2" spans="2:17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/>
    </row>
    <row r="3" spans="2:17" ht="20">
      <c r="B3" s="5"/>
      <c r="C3" s="18" t="s">
        <v>302</v>
      </c>
      <c r="D3" s="6"/>
      <c r="E3" s="6"/>
      <c r="F3" s="6"/>
      <c r="G3" s="6"/>
      <c r="H3" s="6"/>
      <c r="I3" s="6"/>
      <c r="J3" s="6"/>
      <c r="K3" s="6"/>
      <c r="L3" s="6"/>
      <c r="M3" s="7"/>
    </row>
    <row r="4" spans="2:17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7"/>
    </row>
    <row r="5" spans="2:17">
      <c r="B5" s="5"/>
      <c r="C5" s="31" t="s">
        <v>526</v>
      </c>
      <c r="D5" s="6"/>
      <c r="E5" s="6"/>
      <c r="F5" s="6"/>
      <c r="G5" s="6"/>
      <c r="H5" s="6"/>
      <c r="I5" s="6"/>
      <c r="J5" s="6"/>
      <c r="K5" s="6"/>
      <c r="L5" s="6"/>
      <c r="M5" s="7"/>
    </row>
    <row r="6" spans="2:17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7"/>
    </row>
    <row r="7" spans="2:17">
      <c r="B7" s="5"/>
      <c r="C7" s="31" t="s">
        <v>314</v>
      </c>
      <c r="D7" s="6"/>
      <c r="E7" s="31" t="s">
        <v>418</v>
      </c>
      <c r="F7" s="6"/>
      <c r="G7" s="31" t="s">
        <v>427</v>
      </c>
      <c r="H7" s="6"/>
      <c r="I7" s="6"/>
      <c r="J7" s="6"/>
      <c r="K7" s="6"/>
      <c r="L7" s="6"/>
      <c r="M7" s="7"/>
    </row>
    <row r="8" spans="2:17">
      <c r="B8" s="5"/>
      <c r="C8" s="6"/>
      <c r="D8" s="6" t="s">
        <v>291</v>
      </c>
      <c r="E8" s="6" t="s">
        <v>420</v>
      </c>
      <c r="F8" s="6"/>
      <c r="G8" s="6" t="s">
        <v>426</v>
      </c>
      <c r="H8" s="6"/>
      <c r="I8" s="6"/>
      <c r="J8" s="6"/>
      <c r="K8" s="6"/>
      <c r="L8" s="6"/>
      <c r="M8" s="7"/>
    </row>
    <row r="9" spans="2:17">
      <c r="B9" s="5"/>
      <c r="C9" s="6"/>
      <c r="D9" s="6" t="s">
        <v>292</v>
      </c>
      <c r="E9" s="6" t="s">
        <v>419</v>
      </c>
      <c r="F9" s="6"/>
      <c r="G9" s="6" t="s">
        <v>417</v>
      </c>
      <c r="H9" s="6"/>
      <c r="I9" s="6"/>
      <c r="J9" s="6"/>
      <c r="K9" s="6"/>
      <c r="L9" s="6"/>
      <c r="M9" s="7"/>
    </row>
    <row r="10" spans="2:17">
      <c r="B10" s="5"/>
      <c r="C10" s="6"/>
      <c r="D10" s="6" t="s">
        <v>293</v>
      </c>
      <c r="E10" s="6" t="s">
        <v>421</v>
      </c>
      <c r="F10" s="6"/>
      <c r="G10" s="6" t="s">
        <v>295</v>
      </c>
      <c r="H10" s="6"/>
      <c r="I10" s="6"/>
      <c r="J10" s="6"/>
      <c r="K10" s="6"/>
      <c r="L10" s="6"/>
      <c r="M10" s="7"/>
    </row>
    <row r="11" spans="2:17">
      <c r="B11" s="5"/>
      <c r="C11" s="6"/>
      <c r="D11" s="6" t="s">
        <v>294</v>
      </c>
      <c r="E11" s="6" t="s">
        <v>419</v>
      </c>
      <c r="F11" s="6"/>
      <c r="G11" s="6" t="s">
        <v>425</v>
      </c>
      <c r="H11" s="6"/>
      <c r="I11" s="6"/>
      <c r="J11" s="6"/>
      <c r="K11" s="6"/>
      <c r="L11" s="6"/>
      <c r="M11" s="7"/>
    </row>
    <row r="12" spans="2:17">
      <c r="B12" s="5"/>
      <c r="C12" s="6"/>
      <c r="D12" s="6" t="s">
        <v>333</v>
      </c>
      <c r="E12" s="6" t="s">
        <v>424</v>
      </c>
      <c r="F12" s="6"/>
      <c r="G12" s="6" t="s">
        <v>463</v>
      </c>
      <c r="H12" s="6"/>
      <c r="I12" s="6"/>
      <c r="J12" s="6"/>
      <c r="K12" s="6"/>
      <c r="L12" s="6"/>
      <c r="M12" s="7"/>
    </row>
    <row r="13" spans="2:17">
      <c r="B13" s="5"/>
      <c r="C13" s="6"/>
      <c r="D13" s="6"/>
      <c r="E13" s="6"/>
      <c r="F13" s="6"/>
      <c r="G13" s="6" t="s">
        <v>464</v>
      </c>
      <c r="H13" s="6"/>
      <c r="I13" s="6"/>
      <c r="J13" s="6"/>
      <c r="K13" s="6"/>
      <c r="L13" s="6"/>
      <c r="M13" s="7"/>
    </row>
    <row r="14" spans="2:17">
      <c r="B14" s="5"/>
      <c r="C14" s="6"/>
      <c r="D14" s="6" t="s">
        <v>392</v>
      </c>
      <c r="E14" s="6" t="s">
        <v>422</v>
      </c>
      <c r="F14" s="6"/>
      <c r="G14" s="6" t="s">
        <v>516</v>
      </c>
      <c r="H14" s="6"/>
      <c r="I14" s="6"/>
      <c r="J14" s="6"/>
      <c r="K14" s="6"/>
      <c r="L14" s="6"/>
      <c r="M14" s="7"/>
    </row>
    <row r="15" spans="2:17">
      <c r="B15" s="5"/>
      <c r="C15" s="6"/>
      <c r="D15" s="6" t="s">
        <v>393</v>
      </c>
      <c r="E15" s="6" t="s">
        <v>423</v>
      </c>
      <c r="F15" s="6"/>
      <c r="G15" s="6" t="s">
        <v>465</v>
      </c>
      <c r="H15" s="6"/>
      <c r="I15" s="6"/>
      <c r="J15" s="6"/>
      <c r="K15" s="6"/>
      <c r="L15" s="6"/>
      <c r="M15" s="7"/>
      <c r="Q15" s="93"/>
    </row>
    <row r="16" spans="2:17">
      <c r="B16" s="5"/>
      <c r="C16" s="6"/>
      <c r="D16" s="6" t="s">
        <v>394</v>
      </c>
      <c r="E16" s="6" t="s">
        <v>420</v>
      </c>
      <c r="F16" s="6"/>
      <c r="G16" s="6" t="s">
        <v>466</v>
      </c>
      <c r="H16" s="6"/>
      <c r="I16" s="6"/>
      <c r="J16" s="6"/>
      <c r="K16" s="6"/>
      <c r="L16" s="6"/>
      <c r="M16" s="7"/>
    </row>
    <row r="17" spans="2:13">
      <c r="B17" s="5"/>
      <c r="C17" s="6"/>
      <c r="D17" s="6" t="s">
        <v>506</v>
      </c>
      <c r="E17" s="6"/>
      <c r="F17" s="6"/>
      <c r="G17" s="6"/>
      <c r="H17" s="6"/>
      <c r="I17" s="6"/>
      <c r="J17" s="6"/>
      <c r="K17" s="6"/>
      <c r="L17" s="6"/>
      <c r="M17" s="7"/>
    </row>
    <row r="18" spans="2:1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7"/>
    </row>
    <row r="19" spans="2:13">
      <c r="B19" s="5"/>
      <c r="C19" s="31" t="s">
        <v>332</v>
      </c>
      <c r="D19" s="6"/>
      <c r="E19" s="6"/>
      <c r="F19" s="6"/>
      <c r="G19" s="6"/>
      <c r="H19" s="6"/>
      <c r="I19" s="31" t="s">
        <v>315</v>
      </c>
      <c r="J19" s="6"/>
      <c r="K19" s="6"/>
      <c r="L19" s="6"/>
      <c r="M19" s="7"/>
    </row>
    <row r="20" spans="2:13">
      <c r="B20" s="5"/>
      <c r="C20" s="6"/>
      <c r="D20" s="6"/>
      <c r="E20" s="6"/>
      <c r="F20" s="6"/>
      <c r="G20" s="6"/>
      <c r="H20" s="6"/>
      <c r="I20" s="32" t="s">
        <v>316</v>
      </c>
      <c r="J20" s="6" t="s">
        <v>324</v>
      </c>
      <c r="K20" s="6"/>
      <c r="L20" s="6"/>
      <c r="M20" s="7"/>
    </row>
    <row r="21" spans="2:13">
      <c r="B21" s="5"/>
      <c r="C21" s="6" t="s">
        <v>428</v>
      </c>
      <c r="D21" s="6"/>
      <c r="E21" s="6"/>
      <c r="F21" s="6"/>
      <c r="G21" s="6"/>
      <c r="H21" s="6"/>
      <c r="I21" s="32" t="s">
        <v>318</v>
      </c>
      <c r="J21" s="6" t="s">
        <v>325</v>
      </c>
      <c r="K21" s="6"/>
      <c r="L21" s="6"/>
      <c r="M21" s="7"/>
    </row>
    <row r="22" spans="2:13">
      <c r="B22" s="5"/>
      <c r="C22" s="6" t="s">
        <v>429</v>
      </c>
      <c r="D22" s="6"/>
      <c r="E22" s="6"/>
      <c r="F22" s="6"/>
      <c r="G22" s="6"/>
      <c r="H22" s="6"/>
      <c r="I22" s="6" t="s">
        <v>319</v>
      </c>
      <c r="J22" s="6" t="s">
        <v>326</v>
      </c>
      <c r="K22" s="6"/>
      <c r="L22" s="6"/>
      <c r="M22" s="7"/>
    </row>
    <row r="23" spans="2:13">
      <c r="B23" s="5"/>
      <c r="C23" s="6" t="s">
        <v>430</v>
      </c>
      <c r="D23" s="6"/>
      <c r="E23" s="6"/>
      <c r="F23" s="6"/>
      <c r="G23" s="6"/>
      <c r="H23" s="6"/>
      <c r="I23" s="6" t="s">
        <v>317</v>
      </c>
      <c r="J23" s="6" t="s">
        <v>327</v>
      </c>
      <c r="K23" s="6"/>
      <c r="L23" s="6"/>
      <c r="M23" s="7"/>
    </row>
    <row r="24" spans="2:13">
      <c r="B24" s="5"/>
      <c r="C24" s="6" t="s">
        <v>431</v>
      </c>
      <c r="D24" s="6"/>
      <c r="E24" s="6"/>
      <c r="F24" s="6"/>
      <c r="G24" s="6"/>
      <c r="H24" s="6"/>
      <c r="I24" s="6" t="s">
        <v>320</v>
      </c>
      <c r="J24" s="6" t="s">
        <v>328</v>
      </c>
      <c r="K24" s="6"/>
      <c r="L24" s="6"/>
      <c r="M24" s="7"/>
    </row>
    <row r="25" spans="2:13">
      <c r="B25" s="5"/>
      <c r="C25" s="6"/>
      <c r="D25" s="6"/>
      <c r="E25" s="6"/>
      <c r="F25" s="6"/>
      <c r="G25" s="6"/>
      <c r="H25" s="6"/>
      <c r="I25" s="6" t="s">
        <v>321</v>
      </c>
      <c r="J25" s="6" t="s">
        <v>329</v>
      </c>
      <c r="K25" s="6"/>
      <c r="L25" s="6"/>
      <c r="M25" s="7"/>
    </row>
    <row r="26" spans="2:13">
      <c r="B26" s="5"/>
      <c r="C26" s="6"/>
      <c r="D26" s="6"/>
      <c r="E26" s="6"/>
      <c r="F26" s="6"/>
      <c r="G26" s="6"/>
      <c r="H26" s="6"/>
      <c r="I26" s="6" t="s">
        <v>323</v>
      </c>
      <c r="J26" s="6" t="s">
        <v>330</v>
      </c>
      <c r="K26" s="6"/>
      <c r="L26" s="6"/>
      <c r="M26" s="7"/>
    </row>
    <row r="27" spans="2:13">
      <c r="B27" s="5"/>
      <c r="C27" s="6"/>
      <c r="D27" s="6"/>
      <c r="E27" s="6"/>
      <c r="F27" s="6"/>
      <c r="G27" s="6"/>
      <c r="H27" s="6"/>
      <c r="I27" s="6" t="s">
        <v>322</v>
      </c>
      <c r="J27" s="6" t="s">
        <v>331</v>
      </c>
      <c r="K27" s="6"/>
      <c r="L27" s="6"/>
      <c r="M27" s="7"/>
    </row>
    <row r="28" spans="2:13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7"/>
    </row>
    <row r="29" spans="2:13">
      <c r="B29" s="5"/>
      <c r="C29" s="27" t="s">
        <v>339</v>
      </c>
      <c r="D29" s="6"/>
      <c r="E29" s="6"/>
      <c r="F29" s="6"/>
      <c r="G29" s="6"/>
      <c r="H29" s="6"/>
      <c r="I29" s="6"/>
      <c r="J29" s="6"/>
      <c r="K29" s="6"/>
      <c r="L29" s="6"/>
      <c r="M29" s="7"/>
    </row>
    <row r="30" spans="2:13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7"/>
    </row>
    <row r="31" spans="2:13">
      <c r="B31" s="5"/>
      <c r="C31" s="6" t="s">
        <v>312</v>
      </c>
      <c r="D31" s="6"/>
      <c r="E31" s="6"/>
      <c r="F31" s="6"/>
      <c r="G31" s="6"/>
      <c r="H31" s="6"/>
      <c r="I31" s="6"/>
      <c r="J31" s="56"/>
      <c r="K31" s="6"/>
      <c r="L31" s="6"/>
      <c r="M31" s="7"/>
    </row>
    <row r="32" spans="2:13">
      <c r="B32" s="5"/>
      <c r="C32" s="6" t="s">
        <v>515</v>
      </c>
      <c r="D32" s="6"/>
      <c r="E32" s="6"/>
      <c r="F32" s="6"/>
      <c r="G32" s="6"/>
      <c r="H32" s="6"/>
      <c r="I32" s="6"/>
      <c r="J32" s="6"/>
      <c r="K32" s="6"/>
      <c r="L32" s="6"/>
      <c r="M32" s="7"/>
    </row>
    <row r="33" spans="2:13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7"/>
    </row>
    <row r="34" spans="2:13">
      <c r="B34" s="5"/>
      <c r="C34" s="6"/>
      <c r="D34" s="23" t="s">
        <v>303</v>
      </c>
      <c r="E34" s="28" t="s">
        <v>304</v>
      </c>
      <c r="F34" s="28" t="s">
        <v>305</v>
      </c>
      <c r="G34" s="28" t="s">
        <v>306</v>
      </c>
      <c r="H34" s="28" t="s">
        <v>313</v>
      </c>
      <c r="I34" s="6"/>
      <c r="J34" s="6"/>
      <c r="K34" s="6"/>
      <c r="L34" s="6"/>
      <c r="M34" s="7"/>
    </row>
    <row r="35" spans="2:13">
      <c r="B35" s="5"/>
      <c r="C35" s="6"/>
      <c r="D35" s="6" t="s">
        <v>307</v>
      </c>
      <c r="E35" s="6">
        <v>21</v>
      </c>
      <c r="F35" s="25">
        <v>314</v>
      </c>
      <c r="G35" s="25" cm="1">
        <f t="array" ref="G35">Totalpris(E35,F35)</f>
        <v>6249</v>
      </c>
      <c r="H35" s="25">
        <f>G35/E35</f>
        <v>297.57142857142856</v>
      </c>
      <c r="I35" s="49"/>
      <c r="J35" s="6"/>
      <c r="K35" s="6"/>
      <c r="L35" s="6"/>
      <c r="M35" s="7"/>
    </row>
    <row r="36" spans="2:13">
      <c r="B36" s="5"/>
      <c r="C36" s="6"/>
      <c r="D36" s="6" t="s">
        <v>308</v>
      </c>
      <c r="E36" s="6">
        <v>14</v>
      </c>
      <c r="F36" s="25">
        <v>579</v>
      </c>
      <c r="G36" s="25" cm="1">
        <f t="array" ref="G36">Totalpris(E36,F36)</f>
        <v>7874</v>
      </c>
      <c r="H36" s="25">
        <f t="shared" ref="H36:H40" si="0">G36/E36</f>
        <v>562.42857142857144</v>
      </c>
      <c r="I36" s="49"/>
      <c r="J36" s="6"/>
      <c r="K36" s="6"/>
      <c r="L36" s="6"/>
      <c r="M36" s="7"/>
    </row>
    <row r="37" spans="2:13">
      <c r="B37" s="5"/>
      <c r="C37" s="6"/>
      <c r="D37" s="6" t="s">
        <v>309</v>
      </c>
      <c r="E37" s="6">
        <v>9</v>
      </c>
      <c r="F37" s="25">
        <v>615</v>
      </c>
      <c r="G37" s="25" cm="1">
        <f t="array" ref="G37">Totalpris(E37,F37)</f>
        <v>5535</v>
      </c>
      <c r="H37" s="25">
        <f t="shared" si="0"/>
        <v>615</v>
      </c>
      <c r="I37" s="49"/>
      <c r="J37" s="6"/>
      <c r="K37" s="6"/>
      <c r="L37" s="6"/>
      <c r="M37" s="7"/>
    </row>
    <row r="38" spans="2:13">
      <c r="B38" s="5"/>
      <c r="C38" s="6"/>
      <c r="D38" s="6" t="s">
        <v>309</v>
      </c>
      <c r="E38" s="6">
        <v>10</v>
      </c>
      <c r="F38" s="25">
        <v>615</v>
      </c>
      <c r="G38" s="25" cm="1">
        <f t="array" ref="G38">Totalpris(E38,F38)</f>
        <v>6150</v>
      </c>
      <c r="H38" s="25">
        <f t="shared" si="0"/>
        <v>615</v>
      </c>
      <c r="I38" s="49"/>
      <c r="J38" s="6"/>
      <c r="K38" s="6"/>
      <c r="L38" s="6"/>
      <c r="M38" s="7"/>
    </row>
    <row r="39" spans="2:13">
      <c r="B39" s="5"/>
      <c r="C39" s="6"/>
      <c r="D39" s="6" t="s">
        <v>310</v>
      </c>
      <c r="E39" s="6">
        <v>5</v>
      </c>
      <c r="F39" s="25">
        <v>718</v>
      </c>
      <c r="G39" s="25" cm="1">
        <f t="array" ref="G39">Totalpris(E39,F39)</f>
        <v>3590</v>
      </c>
      <c r="H39" s="25">
        <f t="shared" si="0"/>
        <v>718</v>
      </c>
      <c r="I39" s="49"/>
      <c r="J39" s="6"/>
      <c r="K39" s="6"/>
      <c r="L39" s="6"/>
      <c r="M39" s="7"/>
    </row>
    <row r="40" spans="2:13">
      <c r="B40" s="5"/>
      <c r="C40" s="6"/>
      <c r="D40" s="6" t="s">
        <v>311</v>
      </c>
      <c r="E40" s="6">
        <v>4</v>
      </c>
      <c r="F40" s="25">
        <v>830</v>
      </c>
      <c r="G40" s="25" cm="1">
        <f t="array" ref="G40">Totalpris(E40,F40)</f>
        <v>3320</v>
      </c>
      <c r="H40" s="25">
        <f t="shared" si="0"/>
        <v>830</v>
      </c>
      <c r="I40" s="49" t="str">
        <f>IF(ISBLANK(G40),"",IF(SUM(G35:G40)=32718,"Korrekt","Forkert"))</f>
        <v>Korrekt</v>
      </c>
      <c r="J40" s="6"/>
      <c r="K40" s="6"/>
      <c r="L40" s="6"/>
      <c r="M40" s="7"/>
    </row>
    <row r="41" spans="2:13">
      <c r="B41" s="5"/>
      <c r="C41" s="6"/>
      <c r="D41" s="6"/>
      <c r="E41" s="6"/>
      <c r="F41" s="6"/>
      <c r="G41" s="6"/>
      <c r="H41" s="6"/>
      <c r="I41" s="25"/>
      <c r="J41" s="6"/>
      <c r="K41" s="6"/>
      <c r="L41" s="6"/>
      <c r="M41" s="7"/>
    </row>
    <row r="42" spans="2:13"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7"/>
    </row>
    <row r="43" spans="2:13">
      <c r="B43" s="5"/>
      <c r="C43" s="6" t="s">
        <v>334</v>
      </c>
      <c r="D43" s="6"/>
      <c r="E43" s="6"/>
      <c r="F43" s="6"/>
      <c r="G43" s="6"/>
      <c r="H43" s="6"/>
      <c r="I43" s="6"/>
      <c r="J43" s="6"/>
      <c r="K43" s="6"/>
      <c r="L43" s="6"/>
      <c r="M43" s="7"/>
    </row>
    <row r="44" spans="2:13">
      <c r="B44" s="5"/>
      <c r="C44" s="6" t="s">
        <v>408</v>
      </c>
      <c r="D44" s="6"/>
      <c r="E44" s="6"/>
      <c r="F44" s="6"/>
      <c r="G44" s="6"/>
      <c r="H44" s="6"/>
      <c r="I44" s="6"/>
      <c r="J44" s="6"/>
      <c r="K44" s="6"/>
      <c r="L44" s="6"/>
      <c r="M44" s="7"/>
    </row>
    <row r="45" spans="2:13"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7"/>
    </row>
    <row r="46" spans="2:13">
      <c r="B46" s="5"/>
      <c r="C46" s="6"/>
      <c r="D46" s="23" t="s">
        <v>335</v>
      </c>
      <c r="E46" s="23" t="s">
        <v>336</v>
      </c>
      <c r="F46" s="23" t="s">
        <v>337</v>
      </c>
      <c r="G46" s="142" t="s">
        <v>338</v>
      </c>
      <c r="H46" s="142"/>
      <c r="I46" s="6"/>
      <c r="J46" s="6"/>
      <c r="K46" s="6"/>
      <c r="L46" s="6"/>
      <c r="M46" s="7"/>
    </row>
    <row r="47" spans="2:13">
      <c r="B47" s="5"/>
      <c r="C47" s="6"/>
      <c r="D47" s="6">
        <v>3</v>
      </c>
      <c r="E47" s="6">
        <v>4</v>
      </c>
      <c r="F47" s="6">
        <v>5</v>
      </c>
      <c r="G47" s="140" t="str" cm="1">
        <f t="array" ref="G47">Trekant(D47,E47,F47)</f>
        <v>Alle sider er kendte</v>
      </c>
      <c r="H47" s="141"/>
      <c r="I47" s="6"/>
      <c r="J47" s="6"/>
      <c r="K47" s="6"/>
      <c r="L47" s="6"/>
      <c r="M47" s="7"/>
    </row>
    <row r="48" spans="2:13">
      <c r="B48" s="5"/>
      <c r="C48" s="6"/>
      <c r="D48" s="6">
        <v>6</v>
      </c>
      <c r="E48" s="6"/>
      <c r="F48" s="6">
        <v>10</v>
      </c>
      <c r="G48" s="140" t="str" cm="1">
        <f t="array" ref="G48">Trekant(D48,E48,F48)</f>
        <v>8</v>
      </c>
      <c r="H48" s="141"/>
      <c r="I48" s="6"/>
      <c r="J48" s="6"/>
      <c r="K48" s="6"/>
      <c r="L48" s="6"/>
      <c r="M48" s="7"/>
    </row>
    <row r="49" spans="2:13">
      <c r="B49" s="5"/>
      <c r="C49" s="6"/>
      <c r="D49" s="6"/>
      <c r="E49" s="6"/>
      <c r="F49" s="6">
        <v>20</v>
      </c>
      <c r="G49" s="140" t="str" cm="1">
        <f t="array" ref="G49">Trekant(D49,E49,F49)</f>
        <v>Vi mangler Infobobs</v>
      </c>
      <c r="H49" s="141"/>
      <c r="I49" s="6"/>
      <c r="J49" s="6"/>
      <c r="K49" s="6"/>
      <c r="L49" s="6"/>
      <c r="M49" s="7"/>
    </row>
    <row r="50" spans="2:13">
      <c r="B50" s="5"/>
      <c r="C50" s="6"/>
      <c r="D50" s="6"/>
      <c r="E50" s="6">
        <v>8</v>
      </c>
      <c r="F50" s="7">
        <v>17</v>
      </c>
      <c r="G50" s="140" t="str" cm="1">
        <f t="array" ref="G50">Trekant(D50,E50,F50)</f>
        <v>15</v>
      </c>
      <c r="H50" s="141"/>
      <c r="I50" s="6"/>
      <c r="J50" s="6"/>
      <c r="K50" s="6"/>
      <c r="L50" s="6"/>
      <c r="M50" s="7"/>
    </row>
    <row r="51" spans="2:13">
      <c r="B51" s="5"/>
      <c r="C51" s="6"/>
      <c r="D51" s="6">
        <v>16</v>
      </c>
      <c r="E51" s="6">
        <v>12</v>
      </c>
      <c r="F51" s="7"/>
      <c r="G51" s="140" t="str" cm="1">
        <f t="array" ref="G51">Trekant(D51,E51,F51)</f>
        <v>20</v>
      </c>
      <c r="H51" s="141"/>
      <c r="I51" s="6"/>
      <c r="J51" s="6"/>
      <c r="K51" s="6"/>
      <c r="L51" s="6"/>
      <c r="M51" s="7"/>
    </row>
    <row r="52" spans="2:13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7"/>
    </row>
    <row r="53" spans="2:13"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7"/>
    </row>
    <row r="54" spans="2:13"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7"/>
    </row>
    <row r="55" spans="2:13">
      <c r="B55" s="8"/>
      <c r="C55" s="1"/>
      <c r="D55" s="1"/>
      <c r="E55" s="1"/>
      <c r="F55" s="1"/>
      <c r="G55" s="1"/>
      <c r="H55" s="1"/>
      <c r="I55" s="1"/>
      <c r="J55" s="1"/>
      <c r="K55" s="1"/>
      <c r="L55" s="1"/>
      <c r="M55" s="9"/>
    </row>
  </sheetData>
  <mergeCells count="6">
    <mergeCell ref="G51:H51"/>
    <mergeCell ref="G46:H46"/>
    <mergeCell ref="G47:H47"/>
    <mergeCell ref="G48:H48"/>
    <mergeCell ref="G49:H49"/>
    <mergeCell ref="G50:H50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9">
    <tabColor rgb="FF678D39"/>
  </sheetPr>
  <dimension ref="B2:M50"/>
  <sheetViews>
    <sheetView topLeftCell="A13" zoomScale="59" zoomScaleNormal="55" workbookViewId="0">
      <selection activeCell="H45" sqref="H45"/>
    </sheetView>
  </sheetViews>
  <sheetFormatPr baseColWidth="10" defaultColWidth="9" defaultRowHeight="18"/>
  <cols>
    <col min="1" max="1" width="8.6640625" style="71" customWidth="1"/>
    <col min="2" max="2" width="9" style="71"/>
    <col min="3" max="3" width="12.6640625" style="71" customWidth="1"/>
    <col min="4" max="4" width="19.6640625" style="71" customWidth="1"/>
    <col min="5" max="5" width="10.83203125" style="71" customWidth="1"/>
    <col min="6" max="6" width="14.6640625" style="71" customWidth="1"/>
    <col min="7" max="7" width="11.83203125" style="71" customWidth="1"/>
    <col min="8" max="8" width="15.6640625" style="71" customWidth="1"/>
    <col min="9" max="9" width="10.33203125" style="71" customWidth="1"/>
    <col min="10" max="10" width="11" style="71" customWidth="1"/>
    <col min="11" max="16384" width="9" style="71"/>
  </cols>
  <sheetData>
    <row r="2" spans="2:1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/>
    </row>
    <row r="3" spans="2:13" ht="20">
      <c r="B3" s="5"/>
      <c r="C3" s="18" t="s">
        <v>344</v>
      </c>
      <c r="D3" s="6"/>
      <c r="E3" s="6"/>
      <c r="F3" s="6"/>
      <c r="G3" s="6"/>
      <c r="H3" s="6"/>
      <c r="I3" s="6"/>
      <c r="J3" s="6"/>
      <c r="K3" s="6"/>
      <c r="L3" s="6"/>
      <c r="M3" s="7"/>
    </row>
    <row r="4" spans="2:1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7"/>
    </row>
    <row r="5" spans="2:13">
      <c r="B5" s="5"/>
      <c r="C5" s="6" t="s">
        <v>345</v>
      </c>
      <c r="D5" s="6"/>
      <c r="E5" s="6"/>
      <c r="F5" s="6"/>
      <c r="G5" s="6"/>
      <c r="H5" s="6"/>
      <c r="I5" s="6"/>
      <c r="J5" s="6"/>
      <c r="K5" s="6"/>
      <c r="L5" s="6"/>
      <c r="M5" s="7"/>
    </row>
    <row r="6" spans="2:13">
      <c r="B6" s="5"/>
      <c r="C6" s="32" t="s">
        <v>407</v>
      </c>
      <c r="D6" s="6"/>
      <c r="E6" s="6"/>
      <c r="F6" s="6"/>
      <c r="G6" s="6"/>
      <c r="H6" s="6"/>
      <c r="I6" s="6"/>
      <c r="J6" s="6"/>
      <c r="K6" s="6"/>
      <c r="L6" s="6"/>
      <c r="M6" s="7"/>
    </row>
    <row r="7" spans="2:13">
      <c r="B7" s="5"/>
      <c r="C7" s="32"/>
      <c r="D7" s="6"/>
      <c r="E7" s="6"/>
      <c r="F7" s="6"/>
      <c r="G7" s="6"/>
      <c r="H7" s="6"/>
      <c r="I7" s="6"/>
      <c r="J7" s="6"/>
      <c r="K7" s="6"/>
      <c r="L7" s="6"/>
      <c r="M7" s="7"/>
    </row>
    <row r="8" spans="2:13">
      <c r="B8" s="5"/>
      <c r="C8" s="6"/>
      <c r="D8" s="23" t="s">
        <v>281</v>
      </c>
      <c r="E8" s="23" t="s">
        <v>346</v>
      </c>
      <c r="F8" s="23" t="s">
        <v>347</v>
      </c>
      <c r="G8" s="6"/>
      <c r="H8" s="6"/>
      <c r="I8" s="6"/>
      <c r="J8" s="6"/>
      <c r="K8" s="6"/>
      <c r="L8" s="6"/>
      <c r="M8" s="7"/>
    </row>
    <row r="9" spans="2:13">
      <c r="B9" s="5"/>
      <c r="C9" s="6"/>
      <c r="D9" s="6" t="s">
        <v>348</v>
      </c>
      <c r="E9" s="6">
        <v>2</v>
      </c>
      <c r="F9" s="6" t="str" cm="1">
        <f t="array" ref="F9">Karaktergivning(E9)</f>
        <v>Bestået</v>
      </c>
      <c r="G9" s="49" t="str">
        <f>IF(ISBLANK(F9),"",IF(AND(E9&gt;=2,F9="Bestået"),"Korrekt",IF(F9="Ikke bestået","Korrekt","Falsk")))</f>
        <v>Korrekt</v>
      </c>
      <c r="H9" s="6"/>
      <c r="I9" s="6"/>
      <c r="J9" s="6"/>
      <c r="K9" s="6"/>
      <c r="L9" s="6"/>
      <c r="M9" s="7"/>
    </row>
    <row r="10" spans="2:13">
      <c r="B10" s="5"/>
      <c r="C10" s="6"/>
      <c r="D10" s="6" t="s">
        <v>349</v>
      </c>
      <c r="E10" s="6">
        <v>7</v>
      </c>
      <c r="F10" s="6" t="str" cm="1">
        <f t="array" ref="F10">Karaktergivning(E10)</f>
        <v>Bestået</v>
      </c>
      <c r="G10" s="49" t="str">
        <f t="shared" ref="G10:G15" si="0">IF(ISBLANK(F10),"",IF(AND(E10&gt;=2,F10="Bestået"),"Korrekt",IF(F10="Ikke bestået","Korrekt","Falsk")))</f>
        <v>Korrekt</v>
      </c>
      <c r="H10" s="6"/>
      <c r="I10" s="6"/>
      <c r="J10" s="6"/>
      <c r="K10" s="6"/>
      <c r="L10" s="6"/>
      <c r="M10" s="7"/>
    </row>
    <row r="11" spans="2:13">
      <c r="B11" s="5"/>
      <c r="C11" s="6"/>
      <c r="D11" s="6" t="s">
        <v>350</v>
      </c>
      <c r="E11" s="33">
        <v>0</v>
      </c>
      <c r="F11" s="6" t="str" cm="1">
        <f t="array" ref="F11">Karaktergivning(E11)</f>
        <v>Ikke Bestået</v>
      </c>
      <c r="G11" s="49" t="str">
        <f t="shared" si="0"/>
        <v>Korrekt</v>
      </c>
      <c r="H11" s="6"/>
      <c r="I11" s="6"/>
      <c r="J11" s="6"/>
      <c r="K11" s="6"/>
      <c r="L11" s="6"/>
      <c r="M11" s="7"/>
    </row>
    <row r="12" spans="2:13">
      <c r="B12" s="5"/>
      <c r="C12" s="6"/>
      <c r="D12" s="6" t="s">
        <v>351</v>
      </c>
      <c r="E12" s="6">
        <v>12</v>
      </c>
      <c r="F12" s="6" t="str" cm="1">
        <f t="array" ref="F12">Karaktergivning(E12)</f>
        <v>Bestået</v>
      </c>
      <c r="G12" s="49" t="str">
        <f t="shared" si="0"/>
        <v>Korrekt</v>
      </c>
      <c r="H12" s="6"/>
      <c r="I12" s="6"/>
      <c r="J12" s="6"/>
      <c r="K12" s="6"/>
      <c r="L12" s="6"/>
      <c r="M12" s="7"/>
    </row>
    <row r="13" spans="2:13">
      <c r="B13" s="5"/>
      <c r="C13" s="6"/>
      <c r="D13" s="6" t="s">
        <v>352</v>
      </c>
      <c r="E13" s="33">
        <v>-3</v>
      </c>
      <c r="F13" s="6" t="str" cm="1">
        <f t="array" ref="F13">Karaktergivning(E13)</f>
        <v>Ikke Bestået</v>
      </c>
      <c r="G13" s="49" t="str">
        <f t="shared" si="0"/>
        <v>Korrekt</v>
      </c>
      <c r="H13" s="6"/>
      <c r="I13" s="6"/>
      <c r="J13" s="6"/>
      <c r="K13" s="6"/>
      <c r="L13" s="6"/>
      <c r="M13" s="7"/>
    </row>
    <row r="14" spans="2:13">
      <c r="B14" s="5"/>
      <c r="C14" s="6"/>
      <c r="D14" s="6" t="s">
        <v>353</v>
      </c>
      <c r="E14" s="6">
        <v>4</v>
      </c>
      <c r="F14" s="6" t="str" cm="1">
        <f t="array" ref="F14">Karaktergivning(E14)</f>
        <v>Bestået</v>
      </c>
      <c r="G14" s="49" t="str">
        <f t="shared" si="0"/>
        <v>Korrekt</v>
      </c>
      <c r="H14" s="6"/>
      <c r="I14" s="6"/>
      <c r="J14" s="6"/>
      <c r="K14" s="6"/>
      <c r="L14" s="6"/>
      <c r="M14" s="7"/>
    </row>
    <row r="15" spans="2:13">
      <c r="B15" s="5"/>
      <c r="C15" s="6"/>
      <c r="D15" s="6" t="s">
        <v>354</v>
      </c>
      <c r="E15" s="6">
        <v>4</v>
      </c>
      <c r="F15" s="6" t="str" cm="1">
        <f t="array" ref="F15">Karaktergivning(E15)</f>
        <v>Bestået</v>
      </c>
      <c r="G15" s="49" t="str">
        <f t="shared" si="0"/>
        <v>Korrekt</v>
      </c>
      <c r="H15" s="6"/>
      <c r="I15" s="6"/>
      <c r="J15" s="6"/>
      <c r="K15" s="6"/>
      <c r="L15" s="6"/>
      <c r="M15" s="7"/>
    </row>
    <row r="16" spans="2:1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7"/>
    </row>
    <row r="17" spans="2:13">
      <c r="B17" s="5"/>
      <c r="C17" s="6" t="s">
        <v>360</v>
      </c>
      <c r="D17" s="6"/>
      <c r="E17" s="6"/>
      <c r="F17" s="6"/>
      <c r="G17" s="6"/>
      <c r="H17" s="6"/>
      <c r="I17" s="6"/>
      <c r="J17" s="6"/>
      <c r="K17" s="6"/>
      <c r="L17" s="6"/>
      <c r="M17" s="7"/>
    </row>
    <row r="18" spans="2:13">
      <c r="B18" s="5"/>
      <c r="C18" s="6" t="s">
        <v>361</v>
      </c>
      <c r="D18" s="6"/>
      <c r="E18" s="6"/>
      <c r="F18" s="6"/>
      <c r="G18" s="6"/>
      <c r="H18" s="6"/>
      <c r="I18" s="6"/>
      <c r="J18" s="6"/>
      <c r="K18" s="6"/>
      <c r="L18" s="6"/>
      <c r="M18" s="7"/>
    </row>
    <row r="19" spans="2:13">
      <c r="B19" s="5"/>
      <c r="C19" s="6" t="s">
        <v>410</v>
      </c>
      <c r="D19" s="6"/>
      <c r="E19" s="6"/>
      <c r="F19" s="6"/>
      <c r="G19" s="6"/>
      <c r="H19" s="6"/>
      <c r="I19" s="6"/>
      <c r="J19" s="6"/>
      <c r="K19" s="6"/>
      <c r="L19" s="6"/>
      <c r="M19" s="7"/>
    </row>
    <row r="20" spans="2:13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7"/>
    </row>
    <row r="21" spans="2:13">
      <c r="B21" s="5"/>
      <c r="C21" s="6"/>
      <c r="D21" s="24" t="s">
        <v>355</v>
      </c>
      <c r="E21" s="6"/>
      <c r="F21" s="6"/>
      <c r="G21" s="6"/>
      <c r="H21" s="24" t="s">
        <v>362</v>
      </c>
      <c r="I21" s="24" t="s">
        <v>368</v>
      </c>
      <c r="J21" s="24" t="s">
        <v>369</v>
      </c>
      <c r="K21" s="6"/>
      <c r="L21" s="6"/>
      <c r="M21" s="7"/>
    </row>
    <row r="22" spans="2:13">
      <c r="B22" s="5"/>
      <c r="C22" s="6"/>
      <c r="D22" s="6" t="s">
        <v>356</v>
      </c>
      <c r="E22" s="34" t="s">
        <v>371</v>
      </c>
      <c r="F22" s="6"/>
      <c r="G22" s="6"/>
      <c r="H22" s="6" t="s">
        <v>363</v>
      </c>
      <c r="I22" s="35">
        <v>3.4200000000000001E-2</v>
      </c>
      <c r="J22" s="6" t="str" cm="1">
        <f t="array" ref="J22">Rating(I22)</f>
        <v>AAA</v>
      </c>
      <c r="K22" s="49" t="str">
        <f>IF(ISBLANK(J22),"",IF(J22="AAA","Korrekt","Forkert"))</f>
        <v>Korrekt</v>
      </c>
      <c r="L22" s="6"/>
      <c r="M22" s="7"/>
    </row>
    <row r="23" spans="2:13">
      <c r="B23" s="5"/>
      <c r="C23" s="6"/>
      <c r="D23" s="6" t="s">
        <v>358</v>
      </c>
      <c r="E23" s="34">
        <v>0.04</v>
      </c>
      <c r="F23" s="6"/>
      <c r="G23" s="6"/>
      <c r="H23" s="6" t="s">
        <v>364</v>
      </c>
      <c r="I23" s="35">
        <v>6.9000000000000006E-2</v>
      </c>
      <c r="J23" s="6" t="str" cm="1">
        <f t="array" ref="J23">Rating(I23)</f>
        <v>B</v>
      </c>
      <c r="K23" s="49" t="str">
        <f>IF(ISBLANK(J23),"",IF(J23="B","Korrekt","Forkert"))</f>
        <v>Korrekt</v>
      </c>
      <c r="L23" s="6"/>
      <c r="M23" s="7"/>
    </row>
    <row r="24" spans="2:13">
      <c r="B24" s="5"/>
      <c r="C24" s="6"/>
      <c r="D24" s="6" t="s">
        <v>359</v>
      </c>
      <c r="E24" s="34">
        <v>0.05</v>
      </c>
      <c r="F24" s="6"/>
      <c r="G24" s="6"/>
      <c r="H24" s="6" t="s">
        <v>365</v>
      </c>
      <c r="I24" s="35">
        <v>0.05</v>
      </c>
      <c r="J24" s="6" t="str" cm="1">
        <f t="array" ref="J24">Rating(I24)</f>
        <v>A</v>
      </c>
      <c r="K24" s="49" t="str">
        <f>IF(ISBLANK(J24),"",IF(J24="A","Korrekt","Forkert"))</f>
        <v>Korrekt</v>
      </c>
      <c r="L24" s="6"/>
      <c r="M24" s="7"/>
    </row>
    <row r="25" spans="2:13">
      <c r="B25" s="5"/>
      <c r="C25" s="6"/>
      <c r="D25" s="6" t="s">
        <v>357</v>
      </c>
      <c r="E25" s="34">
        <v>0.06</v>
      </c>
      <c r="F25" s="6"/>
      <c r="G25" s="6"/>
      <c r="H25" s="6" t="s">
        <v>366</v>
      </c>
      <c r="I25" s="35">
        <v>4.6199999999999998E-2</v>
      </c>
      <c r="J25" s="6" t="str" cm="1">
        <f t="array" ref="J25">Rating(I25)</f>
        <v>AA</v>
      </c>
      <c r="K25" s="49" t="str">
        <f>IF(ISBLANK(J25),"",IF(J25="AA","Korrekt","Forkert"))</f>
        <v>Korrekt</v>
      </c>
      <c r="L25" s="6"/>
      <c r="M25" s="7"/>
    </row>
    <row r="26" spans="2:13">
      <c r="B26" s="5"/>
      <c r="C26" s="6"/>
      <c r="D26" s="6" t="s">
        <v>517</v>
      </c>
      <c r="E26" s="34">
        <v>0.08</v>
      </c>
      <c r="F26" s="6"/>
      <c r="G26" s="6"/>
      <c r="H26" s="6" t="s">
        <v>367</v>
      </c>
      <c r="I26" s="35">
        <v>9.5000000000000001E-2</v>
      </c>
      <c r="J26" s="6" t="str" cm="1">
        <f t="array" ref="J26">Rating(I26)</f>
        <v xml:space="preserve"> Dump</v>
      </c>
      <c r="K26" s="49" t="str">
        <f>IF(ISBLANK(J26),"",IF(J26="Dump","Korrekt","Forkert"))</f>
        <v>Forkert</v>
      </c>
      <c r="L26" s="6"/>
      <c r="M26" s="7"/>
    </row>
    <row r="27" spans="2:13">
      <c r="B27" s="5"/>
      <c r="C27" s="6"/>
      <c r="D27" s="6"/>
      <c r="E27" s="6"/>
      <c r="F27" s="6"/>
      <c r="G27" s="6"/>
      <c r="H27" s="6" t="s">
        <v>370</v>
      </c>
      <c r="I27" s="35">
        <v>0.11</v>
      </c>
      <c r="J27" s="6" t="str" cm="1">
        <f t="array" ref="J27">Rating(I27)</f>
        <v xml:space="preserve"> Dump</v>
      </c>
      <c r="K27" s="49" t="str">
        <f>IF(ISBLANK(J27),"",IF(J27="Dump","Korrekt","Forkert"))</f>
        <v>Forkert</v>
      </c>
      <c r="L27" s="6"/>
      <c r="M27" s="7"/>
    </row>
    <row r="28" spans="2:13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7"/>
    </row>
    <row r="29" spans="2:13">
      <c r="B29" s="5"/>
      <c r="C29" s="6" t="s">
        <v>377</v>
      </c>
      <c r="D29" s="6"/>
      <c r="E29" s="6"/>
      <c r="F29" s="6"/>
      <c r="G29" s="6"/>
      <c r="H29" s="6"/>
      <c r="I29" s="6"/>
      <c r="J29" s="6"/>
      <c r="K29" s="6"/>
      <c r="L29" s="6"/>
      <c r="M29" s="7"/>
    </row>
    <row r="30" spans="2:13">
      <c r="B30" s="5"/>
      <c r="C30" s="6" t="s">
        <v>375</v>
      </c>
      <c r="D30" s="6"/>
      <c r="E30" s="6"/>
      <c r="F30" s="6"/>
      <c r="G30" s="6"/>
      <c r="H30" s="6"/>
      <c r="I30" s="6"/>
      <c r="J30" s="6"/>
      <c r="K30" s="6"/>
      <c r="L30" s="6"/>
      <c r="M30" s="7"/>
    </row>
    <row r="31" spans="2:13">
      <c r="B31" s="5"/>
      <c r="C31" s="6" t="s">
        <v>376</v>
      </c>
      <c r="D31" s="6"/>
      <c r="E31" s="6"/>
      <c r="F31" s="6"/>
      <c r="G31" s="6"/>
      <c r="H31" s="6"/>
      <c r="I31" s="6"/>
      <c r="J31" s="6"/>
      <c r="K31" s="6"/>
      <c r="L31" s="6"/>
      <c r="M31" s="7"/>
    </row>
    <row r="32" spans="2:13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7"/>
    </row>
    <row r="33" spans="2:13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7"/>
    </row>
    <row r="34" spans="2:13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7"/>
    </row>
    <row r="35" spans="2:13">
      <c r="B35" s="5"/>
      <c r="C35" s="6" t="s">
        <v>505</v>
      </c>
      <c r="D35" s="6"/>
      <c r="E35" s="6"/>
      <c r="F35" s="6"/>
      <c r="G35" s="6"/>
      <c r="H35" s="6"/>
      <c r="I35" s="6"/>
      <c r="J35" s="6"/>
      <c r="K35" s="6"/>
      <c r="L35" s="6"/>
      <c r="M35" s="7"/>
    </row>
    <row r="36" spans="2:13">
      <c r="B36" s="5"/>
      <c r="C36" s="6" t="s">
        <v>503</v>
      </c>
      <c r="D36" s="6"/>
      <c r="E36" s="6"/>
      <c r="F36" s="6"/>
      <c r="G36" s="6"/>
      <c r="H36" s="6"/>
      <c r="I36" s="6"/>
      <c r="J36" s="6"/>
      <c r="K36" s="6"/>
      <c r="L36" s="6"/>
      <c r="M36" s="7"/>
    </row>
    <row r="37" spans="2:13">
      <c r="B37" s="5"/>
      <c r="C37" s="6" t="s">
        <v>504</v>
      </c>
      <c r="D37" s="6"/>
      <c r="E37" s="6"/>
      <c r="F37" s="6"/>
      <c r="G37" s="6"/>
      <c r="H37" s="6"/>
      <c r="I37" s="6"/>
      <c r="J37" s="6"/>
      <c r="K37" s="6"/>
      <c r="L37" s="6"/>
      <c r="M37" s="7"/>
    </row>
    <row r="38" spans="2:13"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7"/>
    </row>
    <row r="39" spans="2:13">
      <c r="B39" s="5"/>
      <c r="C39" s="6"/>
      <c r="D39" s="23" t="s">
        <v>281</v>
      </c>
      <c r="E39" s="23" t="s">
        <v>299</v>
      </c>
      <c r="F39" s="23" t="s">
        <v>300</v>
      </c>
      <c r="G39" s="23" t="s">
        <v>378</v>
      </c>
      <c r="H39" s="23" t="s">
        <v>385</v>
      </c>
      <c r="I39" s="23" t="s">
        <v>386</v>
      </c>
      <c r="J39" s="6"/>
      <c r="K39" s="6"/>
      <c r="L39" s="6"/>
      <c r="M39" s="7"/>
    </row>
    <row r="40" spans="2:13">
      <c r="B40" s="5"/>
      <c r="C40" s="6"/>
      <c r="D40" s="6" t="s">
        <v>148</v>
      </c>
      <c r="E40" s="36">
        <v>81</v>
      </c>
      <c r="F40" s="37">
        <v>1.82</v>
      </c>
      <c r="G40" s="6" t="s">
        <v>383</v>
      </c>
      <c r="H40" s="30" cm="1">
        <f t="array" ref="H40">NewBMI(E40,F40,G40)</f>
        <v>23.564048135615852</v>
      </c>
      <c r="I40" s="49" t="str">
        <f>IF(ISBLANK(H40),"",IF(ROUND(H40,2)=23.56,"Korrekt","Forkert"))</f>
        <v>Korrekt</v>
      </c>
      <c r="J40" s="30"/>
      <c r="K40" s="6"/>
      <c r="L40" s="6"/>
      <c r="M40" s="7"/>
    </row>
    <row r="41" spans="2:13">
      <c r="B41" s="5"/>
      <c r="C41" s="6"/>
      <c r="D41" s="6" t="s">
        <v>380</v>
      </c>
      <c r="E41" s="36">
        <v>75</v>
      </c>
      <c r="F41" s="37">
        <v>1.95</v>
      </c>
      <c r="G41" s="6" t="s">
        <v>383</v>
      </c>
      <c r="H41" s="30" cm="1">
        <f t="array" ref="H41">NewBMI(E41,F41,G41)</f>
        <v>18.361919847164948</v>
      </c>
      <c r="I41" s="49" t="str">
        <f>IF(ISBLANK(H41),"",IF(ROUND(H41,2)=18.36,"Korrekt","Forkert"))</f>
        <v>Korrekt</v>
      </c>
      <c r="J41" s="30"/>
      <c r="K41" s="6"/>
      <c r="L41" s="6"/>
      <c r="M41" s="7"/>
    </row>
    <row r="42" spans="2:13">
      <c r="B42" s="5"/>
      <c r="C42" s="6"/>
      <c r="D42" s="6" t="s">
        <v>379</v>
      </c>
      <c r="E42" s="36">
        <v>89</v>
      </c>
      <c r="F42" s="37">
        <v>1.86</v>
      </c>
      <c r="G42" s="6" t="s">
        <v>383</v>
      </c>
      <c r="H42" s="30" cm="1">
        <f t="array" ref="H42">NewBMI(E42,F42,G42)</f>
        <v>24.521723910236116</v>
      </c>
      <c r="I42" s="49" t="str">
        <f>IF(ISBLANK(H42),"",IF(ROUND(H42,2)=24.52,"Korrekt","Forkert"))</f>
        <v>Korrekt</v>
      </c>
      <c r="J42" s="30"/>
      <c r="K42" s="6"/>
      <c r="L42" s="6"/>
      <c r="M42" s="7"/>
    </row>
    <row r="43" spans="2:13">
      <c r="B43" s="5"/>
      <c r="C43" s="6"/>
      <c r="D43" s="6" t="s">
        <v>381</v>
      </c>
      <c r="E43" s="36">
        <v>72</v>
      </c>
      <c r="F43" s="37">
        <v>1.6</v>
      </c>
      <c r="G43" s="6" t="s">
        <v>384</v>
      </c>
      <c r="H43" s="30" cm="1">
        <f t="array" ref="H43">NewBMI(E43,F43,G43)</f>
        <v>28.124999999999993</v>
      </c>
      <c r="I43" s="49" t="str">
        <f>IF(ISBLANK(H43),"",IF(ROUND(H43,2)=28.13,"Korrekt","Forkert"))</f>
        <v>Korrekt</v>
      </c>
      <c r="J43" s="30"/>
      <c r="K43" s="6"/>
      <c r="L43" s="6"/>
      <c r="M43" s="7"/>
    </row>
    <row r="44" spans="2:13">
      <c r="B44" s="5"/>
      <c r="C44" s="6"/>
      <c r="D44" s="6" t="s">
        <v>382</v>
      </c>
      <c r="E44" s="36">
        <v>65</v>
      </c>
      <c r="F44" s="37">
        <v>1.85</v>
      </c>
      <c r="G44" s="6" t="s">
        <v>384</v>
      </c>
      <c r="H44" s="30" cm="1">
        <f t="array" ref="H44">NewBMI(E44,F44,G44)</f>
        <v>18.991964937910883</v>
      </c>
      <c r="I44" s="49" t="str">
        <f>IF(ISBLANK(H44),"",IF(ROUND(H44,2)=18.99,"Korrekt","Forkert"))</f>
        <v>Korrekt</v>
      </c>
      <c r="J44" s="30"/>
      <c r="K44" s="6"/>
      <c r="L44" s="6"/>
      <c r="M44" s="7"/>
    </row>
    <row r="45" spans="2:13">
      <c r="B45" s="5"/>
      <c r="C45" s="6"/>
      <c r="D45" s="6" t="s">
        <v>83</v>
      </c>
      <c r="E45" s="36">
        <v>80</v>
      </c>
      <c r="F45" s="37">
        <v>1.91</v>
      </c>
      <c r="G45" s="6" t="s">
        <v>384</v>
      </c>
      <c r="H45" s="30" cm="1">
        <f t="array" ref="H45">NewBMI(E45,F45,G45)</f>
        <v>21.929223431375238</v>
      </c>
      <c r="I45" s="49" t="str">
        <f>IF(ISBLANK(H45),"",IF(ROUND(H45,2)=21.93,"Korrekt","Forkert"))</f>
        <v>Korrekt</v>
      </c>
      <c r="J45" s="30"/>
      <c r="K45" s="6"/>
      <c r="L45" s="6"/>
      <c r="M45" s="7"/>
    </row>
    <row r="46" spans="2:13"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7"/>
    </row>
    <row r="47" spans="2:13"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7"/>
    </row>
    <row r="48" spans="2:13"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7"/>
    </row>
    <row r="49" spans="2:13">
      <c r="B49" s="5"/>
      <c r="C49" s="6" t="s">
        <v>396</v>
      </c>
      <c r="D49" s="94" t="s">
        <v>395</v>
      </c>
      <c r="E49" s="6"/>
      <c r="F49" s="6"/>
      <c r="G49" s="6"/>
      <c r="H49" s="6"/>
      <c r="I49" s="6"/>
      <c r="J49" s="6"/>
      <c r="K49" s="6"/>
      <c r="L49" s="6"/>
      <c r="M49" s="7"/>
    </row>
    <row r="50" spans="2:13">
      <c r="B50" s="8"/>
      <c r="C50" s="1"/>
      <c r="D50" s="1"/>
      <c r="E50" s="1"/>
      <c r="F50" s="1"/>
      <c r="G50" s="1"/>
      <c r="H50" s="1"/>
      <c r="I50" s="1"/>
      <c r="J50" s="1"/>
      <c r="K50" s="1"/>
      <c r="L50" s="1"/>
      <c r="M50" s="9"/>
    </row>
  </sheetData>
  <hyperlinks>
    <hyperlink ref="D49" r:id="rId1" xr:uid="{00000000-0004-0000-0700-000000000000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9433F-F06F-1348-973E-D8BAC19C0A31}">
  <sheetPr codeName="Ark16"/>
  <dimension ref="B2:X30"/>
  <sheetViews>
    <sheetView topLeftCell="F18" zoomScale="114" workbookViewId="0">
      <selection activeCell="K16" sqref="K16:L16"/>
    </sheetView>
  </sheetViews>
  <sheetFormatPr baseColWidth="10" defaultColWidth="8.6640625" defaultRowHeight="14"/>
  <cols>
    <col min="1" max="10" width="8.6640625" style="107"/>
    <col min="11" max="11" width="10.1640625" style="107" bestFit="1" customWidth="1"/>
    <col min="12" max="16384" width="8.6640625" style="107"/>
  </cols>
  <sheetData>
    <row r="2" spans="2:24" ht="18">
      <c r="B2" s="2" t="s">
        <v>531</v>
      </c>
      <c r="C2" s="3"/>
      <c r="D2" s="3"/>
      <c r="E2" s="3"/>
      <c r="F2" s="3"/>
      <c r="G2" s="3"/>
      <c r="H2" s="3"/>
      <c r="I2" s="3"/>
      <c r="J2" s="3"/>
      <c r="K2" s="3"/>
      <c r="L2" s="3"/>
      <c r="M2" s="4"/>
    </row>
    <row r="3" spans="2:24" ht="20">
      <c r="B3" s="5"/>
      <c r="C3" s="18" t="s">
        <v>532</v>
      </c>
      <c r="D3" s="6"/>
      <c r="E3" s="6"/>
      <c r="F3" s="6"/>
      <c r="G3" s="6"/>
      <c r="H3" s="6"/>
      <c r="I3" s="6"/>
      <c r="J3" s="6"/>
      <c r="K3" s="6"/>
      <c r="L3" s="6"/>
      <c r="M3" s="7"/>
    </row>
    <row r="4" spans="2:24" ht="18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7"/>
      <c r="P4" s="108"/>
      <c r="Q4" s="108"/>
      <c r="R4" s="108"/>
      <c r="S4" s="108"/>
      <c r="T4" s="108"/>
      <c r="U4" s="108"/>
      <c r="V4" s="108"/>
      <c r="W4" s="108"/>
      <c r="X4" s="108"/>
    </row>
    <row r="5" spans="2:24" ht="18">
      <c r="B5" s="5"/>
      <c r="C5" s="109" t="s">
        <v>533</v>
      </c>
      <c r="D5" s="110"/>
      <c r="E5" s="110"/>
      <c r="F5" s="110"/>
      <c r="G5" s="111"/>
      <c r="H5" s="109" t="s">
        <v>534</v>
      </c>
      <c r="I5" s="110"/>
      <c r="J5" s="110"/>
      <c r="K5" s="110"/>
      <c r="L5" s="6"/>
      <c r="M5" s="7"/>
      <c r="P5" s="108"/>
      <c r="Q5" s="108"/>
      <c r="R5" s="108"/>
      <c r="S5" s="108"/>
      <c r="T5" s="108"/>
      <c r="U5" s="108"/>
      <c r="V5" s="108"/>
      <c r="W5" s="108"/>
      <c r="X5" s="108"/>
    </row>
    <row r="6" spans="2:24" ht="18">
      <c r="B6" s="5"/>
      <c r="C6" s="112" t="s">
        <v>535</v>
      </c>
      <c r="D6" s="112"/>
      <c r="E6" s="112"/>
      <c r="F6" s="112"/>
      <c r="G6" s="113"/>
      <c r="H6" s="112" t="s">
        <v>536</v>
      </c>
      <c r="I6" s="112"/>
      <c r="J6" s="112"/>
      <c r="K6" s="112"/>
      <c r="L6" s="13"/>
      <c r="M6" s="7"/>
      <c r="P6" s="108"/>
      <c r="Q6" s="108"/>
      <c r="R6" s="108"/>
      <c r="S6" s="108"/>
      <c r="T6" s="108"/>
      <c r="U6" s="108"/>
      <c r="V6" s="108"/>
      <c r="W6" s="108"/>
      <c r="X6" s="108"/>
    </row>
    <row r="7" spans="2:24" ht="18">
      <c r="B7" s="5"/>
      <c r="C7" s="114" t="s">
        <v>537</v>
      </c>
      <c r="D7" s="114"/>
      <c r="E7" s="114"/>
      <c r="F7" s="114"/>
      <c r="G7" s="115"/>
      <c r="H7" s="114" t="s">
        <v>538</v>
      </c>
      <c r="I7" s="114"/>
      <c r="J7" s="114"/>
      <c r="K7" s="114"/>
      <c r="L7" s="13"/>
      <c r="M7" s="7"/>
      <c r="P7" s="108"/>
      <c r="Q7" s="108"/>
      <c r="R7" s="108"/>
      <c r="S7" s="108"/>
      <c r="T7" s="108"/>
      <c r="U7" s="108"/>
      <c r="V7" s="108"/>
      <c r="W7" s="108"/>
      <c r="X7" s="108"/>
    </row>
    <row r="8" spans="2:24" ht="18">
      <c r="B8" s="5"/>
      <c r="C8" s="6"/>
      <c r="D8" s="6"/>
      <c r="E8" s="6"/>
      <c r="F8" s="6"/>
      <c r="G8" s="6"/>
      <c r="H8" s="116" t="s">
        <v>539</v>
      </c>
      <c r="I8" s="6"/>
      <c r="J8" s="6"/>
      <c r="K8" s="13"/>
      <c r="L8" s="13"/>
      <c r="M8" s="7"/>
    </row>
    <row r="9" spans="2:24" ht="18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7"/>
    </row>
    <row r="10" spans="2:24" ht="18">
      <c r="B10" s="5"/>
      <c r="C10" s="27" t="s">
        <v>540</v>
      </c>
      <c r="D10" s="13"/>
      <c r="E10" s="13"/>
      <c r="F10" s="13"/>
      <c r="G10" s="13"/>
      <c r="H10" s="13"/>
      <c r="I10" s="13"/>
      <c r="J10" s="13"/>
      <c r="K10" s="13"/>
      <c r="L10" s="6"/>
      <c r="M10" s="7"/>
    </row>
    <row r="11" spans="2:24" ht="18">
      <c r="B11" s="5"/>
      <c r="C11" s="6" t="s">
        <v>541</v>
      </c>
      <c r="D11" s="13"/>
      <c r="E11" s="13"/>
      <c r="F11" s="13"/>
      <c r="G11" s="13"/>
      <c r="H11" s="13"/>
      <c r="I11" s="13"/>
      <c r="J11" s="13"/>
      <c r="K11" s="13"/>
      <c r="L11" s="6"/>
      <c r="M11" s="7"/>
    </row>
    <row r="12" spans="2:24" ht="18">
      <c r="B12" s="5"/>
      <c r="C12" s="6" t="s">
        <v>542</v>
      </c>
      <c r="D12" s="13"/>
      <c r="E12" s="13"/>
      <c r="F12" s="13"/>
      <c r="G12" s="13"/>
      <c r="H12" s="13"/>
      <c r="I12" s="13"/>
      <c r="J12" s="13"/>
      <c r="K12" s="13"/>
      <c r="L12" s="6"/>
      <c r="M12" s="7"/>
    </row>
    <row r="13" spans="2:24" ht="18">
      <c r="B13" s="5"/>
      <c r="C13" s="13"/>
      <c r="D13" s="13"/>
      <c r="E13" s="13"/>
      <c r="F13" s="13"/>
      <c r="G13" s="13"/>
      <c r="H13" s="13"/>
      <c r="I13" s="13"/>
      <c r="J13" s="13"/>
      <c r="K13" s="13"/>
      <c r="L13" s="6"/>
      <c r="M13" s="7"/>
    </row>
    <row r="14" spans="2:24" ht="18">
      <c r="B14" s="5"/>
      <c r="C14" s="24" t="s">
        <v>543</v>
      </c>
      <c r="D14" s="6"/>
      <c r="E14" s="6"/>
      <c r="F14" s="6"/>
      <c r="G14" s="6"/>
      <c r="H14" s="6"/>
      <c r="I14" s="6"/>
      <c r="J14" s="6"/>
      <c r="K14" s="110"/>
      <c r="L14" s="6"/>
      <c r="M14" s="7"/>
    </row>
    <row r="15" spans="2:24" ht="18">
      <c r="B15" s="5"/>
      <c r="C15" s="6" t="s">
        <v>544</v>
      </c>
      <c r="D15" s="6"/>
      <c r="E15" s="6"/>
      <c r="F15" s="6"/>
      <c r="G15" s="6"/>
      <c r="H15" s="6"/>
      <c r="I15" s="6"/>
      <c r="J15" s="117"/>
      <c r="K15" s="118" t="s">
        <v>545</v>
      </c>
      <c r="L15" s="119"/>
      <c r="M15" s="7"/>
    </row>
    <row r="16" spans="2:24" ht="18">
      <c r="B16" s="5"/>
      <c r="C16" s="6" t="s">
        <v>546</v>
      </c>
      <c r="D16" s="6"/>
      <c r="E16" s="6"/>
      <c r="F16" s="6"/>
      <c r="G16" s="6"/>
      <c r="H16" s="6"/>
      <c r="I16" s="6"/>
      <c r="J16" s="117"/>
      <c r="K16" s="113" t="s">
        <v>547</v>
      </c>
      <c r="L16" s="118"/>
      <c r="M16" s="7"/>
    </row>
    <row r="17" spans="2:13" ht="18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7"/>
    </row>
    <row r="18" spans="2:13" ht="18">
      <c r="B18" s="5"/>
      <c r="C18" s="13"/>
      <c r="D18" s="6"/>
      <c r="E18" s="6"/>
      <c r="F18" s="6"/>
      <c r="G18" s="6"/>
      <c r="H18" s="6"/>
      <c r="I18" s="6"/>
      <c r="J18" s="6"/>
      <c r="K18" s="6"/>
      <c r="L18" s="6"/>
      <c r="M18" s="7"/>
    </row>
    <row r="19" spans="2:13" ht="18">
      <c r="B19" s="5"/>
      <c r="C19" s="24" t="s">
        <v>548</v>
      </c>
      <c r="D19" s="13"/>
      <c r="E19" s="13"/>
      <c r="F19" s="6"/>
      <c r="G19" s="6"/>
      <c r="H19" s="6"/>
      <c r="I19" s="6"/>
      <c r="J19" s="6"/>
      <c r="K19" s="6"/>
      <c r="L19" s="6"/>
      <c r="M19" s="7"/>
    </row>
    <row r="20" spans="2:13" ht="18">
      <c r="B20" s="5"/>
      <c r="C20" s="110" t="s">
        <v>549</v>
      </c>
      <c r="D20" s="110"/>
      <c r="E20" s="110"/>
      <c r="F20" s="110"/>
      <c r="G20" s="110"/>
      <c r="H20" s="119" t="s">
        <v>550</v>
      </c>
      <c r="I20" s="110"/>
      <c r="J20" s="120"/>
      <c r="K20" s="120"/>
      <c r="L20" s="6"/>
      <c r="M20" s="7"/>
    </row>
    <row r="21" spans="2:13" ht="18">
      <c r="B21" s="5"/>
      <c r="C21" s="112" t="s">
        <v>551</v>
      </c>
      <c r="D21" s="112"/>
      <c r="E21" s="112"/>
      <c r="F21" s="112"/>
      <c r="G21" s="112"/>
      <c r="H21" s="121" t="s">
        <v>552</v>
      </c>
      <c r="I21" s="112"/>
      <c r="J21" s="112"/>
      <c r="K21" s="122"/>
      <c r="L21" s="6"/>
      <c r="M21" s="7"/>
    </row>
    <row r="22" spans="2:13" ht="18">
      <c r="B22" s="5"/>
      <c r="C22" s="6" t="s">
        <v>553</v>
      </c>
      <c r="D22" s="6"/>
      <c r="E22" s="13"/>
      <c r="F22" s="6"/>
      <c r="G22" s="6"/>
      <c r="H22" s="116" t="s">
        <v>554</v>
      </c>
      <c r="I22" s="6"/>
      <c r="J22" s="6"/>
      <c r="K22" s="6"/>
      <c r="L22" s="6"/>
      <c r="M22" s="7"/>
    </row>
    <row r="23" spans="2:13" ht="18">
      <c r="B23" s="5"/>
      <c r="C23" s="6"/>
      <c r="D23" s="6"/>
      <c r="E23" s="6"/>
      <c r="F23" s="6"/>
      <c r="G23" s="6"/>
      <c r="H23" s="6"/>
      <c r="I23" s="6"/>
      <c r="J23" s="6"/>
      <c r="K23" s="110"/>
      <c r="L23" s="6"/>
      <c r="M23" s="7"/>
    </row>
    <row r="24" spans="2:13" ht="18">
      <c r="B24" s="5"/>
      <c r="C24" s="6" t="s">
        <v>555</v>
      </c>
      <c r="D24" s="6"/>
      <c r="E24" s="6"/>
      <c r="F24" s="6"/>
      <c r="G24" s="6"/>
      <c r="H24" s="6"/>
      <c r="I24" s="6"/>
      <c r="J24" s="123"/>
      <c r="K24" s="118">
        <v>12345</v>
      </c>
      <c r="L24" s="6"/>
      <c r="M24" s="7"/>
    </row>
    <row r="25" spans="2:13" ht="18">
      <c r="B25" s="5"/>
      <c r="C25" s="6"/>
      <c r="D25" s="13"/>
      <c r="E25" s="13"/>
      <c r="F25" s="13"/>
      <c r="G25" s="6"/>
      <c r="H25" s="6"/>
      <c r="I25" s="6"/>
      <c r="J25" s="123"/>
      <c r="K25" s="113">
        <v>12345</v>
      </c>
      <c r="L25" s="6"/>
      <c r="M25" s="7"/>
    </row>
    <row r="26" spans="2:13" ht="18">
      <c r="B26" s="8"/>
      <c r="C26" s="1"/>
      <c r="D26" s="10"/>
      <c r="E26" s="10"/>
      <c r="F26" s="10"/>
      <c r="G26" s="1"/>
      <c r="H26" s="1"/>
      <c r="I26" s="1"/>
      <c r="J26" s="1"/>
      <c r="K26" s="1"/>
      <c r="L26" s="1"/>
      <c r="M26" s="9"/>
    </row>
    <row r="27" spans="2:13" ht="18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</row>
    <row r="28" spans="2:13" ht="18">
      <c r="B28" s="108"/>
      <c r="C28" s="108"/>
      <c r="E28" s="124"/>
      <c r="F28" s="108"/>
      <c r="G28" s="108"/>
      <c r="H28" s="108"/>
      <c r="I28" s="108"/>
      <c r="J28" s="108"/>
      <c r="L28" s="108"/>
      <c r="M28" s="108"/>
    </row>
    <row r="29" spans="2:13" ht="18">
      <c r="B29" s="108"/>
      <c r="C29" s="108"/>
      <c r="E29" s="108"/>
      <c r="F29" s="108"/>
      <c r="G29" s="108"/>
      <c r="H29" s="108"/>
      <c r="I29" s="108"/>
      <c r="J29" s="108"/>
      <c r="L29" s="108"/>
      <c r="M29" s="108"/>
    </row>
    <row r="30" spans="2:13" ht="18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FFA8A-D291-D240-B16E-7CF60E1BB4F6}">
  <sheetPr codeName="Ark18">
    <tabColor rgb="FF678D39"/>
  </sheetPr>
  <dimension ref="B2:T38"/>
  <sheetViews>
    <sheetView topLeftCell="C5" zoomScale="62" workbookViewId="0">
      <selection activeCell="G19" sqref="G19"/>
    </sheetView>
  </sheetViews>
  <sheetFormatPr baseColWidth="10" defaultColWidth="8.6640625" defaultRowHeight="14"/>
  <cols>
    <col min="1" max="5" width="8.6640625" style="107"/>
    <col min="6" max="6" width="17.6640625" style="107" customWidth="1"/>
    <col min="7" max="7" width="18.6640625" style="107" customWidth="1"/>
    <col min="8" max="8" width="8.6640625" style="107"/>
    <col min="9" max="9" width="11" style="107" customWidth="1"/>
    <col min="10" max="16384" width="8.6640625" style="107"/>
  </cols>
  <sheetData>
    <row r="2" spans="2:19" ht="18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</row>
    <row r="3" spans="2:19" ht="20">
      <c r="B3" s="5"/>
      <c r="C3" s="18" t="s">
        <v>556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7"/>
    </row>
    <row r="4" spans="2:19" ht="18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7"/>
    </row>
    <row r="5" spans="2:19" ht="18">
      <c r="B5" s="5"/>
      <c r="C5" s="24" t="s">
        <v>557</v>
      </c>
      <c r="D5" s="24"/>
      <c r="E5" s="24"/>
      <c r="F5" s="24"/>
      <c r="G5" s="24"/>
      <c r="H5" s="24"/>
      <c r="I5" s="24"/>
      <c r="J5" s="24"/>
      <c r="K5" s="6"/>
      <c r="L5" s="6"/>
      <c r="M5" s="6"/>
      <c r="N5" s="6"/>
      <c r="O5" s="6"/>
      <c r="P5" s="6"/>
      <c r="Q5" s="6"/>
      <c r="R5" s="6"/>
      <c r="S5" s="7"/>
    </row>
    <row r="6" spans="2:19" ht="18">
      <c r="B6" s="5"/>
      <c r="C6" s="24" t="s">
        <v>558</v>
      </c>
      <c r="D6" s="24"/>
      <c r="E6" s="24"/>
      <c r="F6" s="24"/>
      <c r="G6" s="24"/>
      <c r="H6" s="24"/>
      <c r="I6" s="24"/>
      <c r="J6" s="24"/>
      <c r="K6" s="6"/>
      <c r="L6" s="6"/>
      <c r="M6" s="6"/>
      <c r="N6" s="6"/>
      <c r="O6" s="6"/>
      <c r="P6" s="6"/>
      <c r="Q6" s="6"/>
      <c r="R6" s="6"/>
      <c r="S6" s="7"/>
    </row>
    <row r="7" spans="2:19" ht="18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7"/>
    </row>
    <row r="8" spans="2:19" ht="18">
      <c r="B8" s="5"/>
      <c r="C8" s="125"/>
      <c r="D8" s="114"/>
      <c r="E8" s="114"/>
      <c r="F8" s="114"/>
      <c r="G8" s="114"/>
      <c r="H8" s="114"/>
      <c r="I8" s="115"/>
      <c r="J8" s="6"/>
      <c r="K8" s="6"/>
      <c r="L8" s="6"/>
      <c r="M8" s="6"/>
      <c r="N8" s="6"/>
      <c r="O8" s="6"/>
      <c r="P8" s="6"/>
      <c r="Q8" s="6"/>
      <c r="R8" s="6"/>
      <c r="S8" s="7"/>
    </row>
    <row r="9" spans="2:19" ht="18">
      <c r="B9" s="5"/>
      <c r="C9" s="116"/>
      <c r="D9" s="6" t="s">
        <v>559</v>
      </c>
      <c r="E9" s="6"/>
      <c r="F9" s="6"/>
      <c r="G9" s="126">
        <v>597</v>
      </c>
      <c r="H9" s="6" t="s">
        <v>560</v>
      </c>
      <c r="I9" s="123"/>
      <c r="J9" s="6"/>
      <c r="K9" s="6"/>
      <c r="L9" s="6"/>
      <c r="M9" s="6"/>
      <c r="N9" s="6"/>
      <c r="O9" s="6"/>
      <c r="P9" s="6"/>
      <c r="Q9" s="6"/>
      <c r="R9" s="6"/>
      <c r="S9" s="7"/>
    </row>
    <row r="10" spans="2:19" ht="18">
      <c r="B10" s="5"/>
      <c r="C10" s="116"/>
      <c r="D10" s="6"/>
      <c r="E10" s="6"/>
      <c r="F10" s="6"/>
      <c r="G10" s="6"/>
      <c r="H10" s="6"/>
      <c r="I10" s="123"/>
      <c r="J10" s="6"/>
      <c r="K10" s="6"/>
      <c r="L10" s="6"/>
      <c r="M10" s="6"/>
      <c r="N10" s="6"/>
      <c r="O10" s="6"/>
      <c r="P10" s="6"/>
      <c r="Q10" s="6"/>
      <c r="R10" s="6"/>
      <c r="S10" s="7"/>
    </row>
    <row r="11" spans="2:19" ht="18">
      <c r="B11" s="5"/>
      <c r="C11" s="116"/>
      <c r="D11" s="6" t="s">
        <v>561</v>
      </c>
      <c r="E11" s="6"/>
      <c r="F11" s="6"/>
      <c r="G11" s="126">
        <v>79</v>
      </c>
      <c r="H11" s="6" t="s">
        <v>562</v>
      </c>
      <c r="I11" s="123"/>
      <c r="J11" s="6"/>
      <c r="K11" s="6"/>
      <c r="L11" s="6"/>
      <c r="M11" s="6"/>
      <c r="N11" s="6"/>
      <c r="O11" s="6"/>
      <c r="P11" s="6"/>
      <c r="Q11" s="6"/>
      <c r="R11" s="6"/>
      <c r="S11" s="7"/>
    </row>
    <row r="12" spans="2:19" ht="18">
      <c r="B12" s="5"/>
      <c r="C12" s="116"/>
      <c r="D12" s="6"/>
      <c r="E12" s="6"/>
      <c r="F12" s="6"/>
      <c r="G12" s="6"/>
      <c r="H12" s="6"/>
      <c r="I12" s="123"/>
      <c r="J12" s="6"/>
      <c r="K12" s="6"/>
      <c r="L12" s="6"/>
      <c r="M12" s="6"/>
      <c r="N12" s="6"/>
      <c r="O12" s="6"/>
      <c r="P12" s="6"/>
      <c r="Q12" s="6"/>
      <c r="R12" s="6"/>
      <c r="S12" s="7"/>
    </row>
    <row r="13" spans="2:19" ht="18">
      <c r="B13" s="5"/>
      <c r="C13" s="116"/>
      <c r="D13" s="6" t="s">
        <v>563</v>
      </c>
      <c r="E13" s="6"/>
      <c r="F13" s="6"/>
      <c r="G13" s="126">
        <v>7500</v>
      </c>
      <c r="H13" s="6" t="s">
        <v>564</v>
      </c>
      <c r="I13" s="123"/>
      <c r="J13" s="6"/>
      <c r="K13" s="6"/>
      <c r="L13" s="6"/>
      <c r="M13" s="6"/>
      <c r="N13" s="6"/>
      <c r="O13" s="6"/>
      <c r="P13" s="6"/>
      <c r="Q13" s="6"/>
      <c r="R13" s="6"/>
      <c r="S13" s="7"/>
    </row>
    <row r="14" spans="2:19" ht="18">
      <c r="B14" s="5"/>
      <c r="C14" s="116"/>
      <c r="D14" s="6"/>
      <c r="E14" s="6"/>
      <c r="F14" s="6"/>
      <c r="G14" s="6"/>
      <c r="H14" s="6"/>
      <c r="I14" s="123"/>
      <c r="J14" s="6"/>
      <c r="K14" s="6"/>
      <c r="L14" s="6"/>
      <c r="M14" s="6"/>
      <c r="N14" s="6"/>
      <c r="O14" s="6"/>
      <c r="P14" s="6"/>
      <c r="Q14" s="6"/>
      <c r="R14" s="6"/>
      <c r="S14" s="7"/>
    </row>
    <row r="15" spans="2:19" ht="18">
      <c r="B15" s="5"/>
      <c r="C15" s="116"/>
      <c r="D15" s="6" t="s">
        <v>565</v>
      </c>
      <c r="E15" s="6"/>
      <c r="F15" s="6"/>
      <c r="G15" s="126">
        <v>49</v>
      </c>
      <c r="H15" s="6" t="s">
        <v>566</v>
      </c>
      <c r="I15" s="123"/>
      <c r="J15" s="6"/>
      <c r="K15" s="6"/>
      <c r="L15" s="6"/>
      <c r="M15" s="6"/>
      <c r="N15" s="6"/>
      <c r="O15" s="6"/>
      <c r="P15" s="6"/>
      <c r="Q15" s="6"/>
      <c r="R15" s="6"/>
      <c r="S15" s="7"/>
    </row>
    <row r="16" spans="2:19" ht="18">
      <c r="B16" s="5"/>
      <c r="C16" s="116"/>
      <c r="D16" s="6"/>
      <c r="E16" s="6"/>
      <c r="F16" s="6"/>
      <c r="G16" s="6"/>
      <c r="H16" s="6"/>
      <c r="I16" s="123"/>
      <c r="J16" s="6"/>
      <c r="K16" s="6"/>
      <c r="L16" s="6"/>
      <c r="M16" s="6"/>
      <c r="N16" s="6"/>
      <c r="O16" s="6"/>
      <c r="P16" s="6"/>
      <c r="Q16" s="6"/>
      <c r="R16" s="6"/>
      <c r="S16" s="7"/>
    </row>
    <row r="17" spans="2:20" ht="18">
      <c r="B17" s="5"/>
      <c r="C17" s="116"/>
      <c r="D17" s="110"/>
      <c r="E17" s="110"/>
      <c r="F17" s="110"/>
      <c r="G17" s="110"/>
      <c r="H17" s="110"/>
      <c r="I17" s="123"/>
      <c r="J17" s="6"/>
      <c r="K17" s="6"/>
      <c r="L17" s="6"/>
      <c r="M17" s="6"/>
      <c r="N17" s="6"/>
      <c r="O17" s="6"/>
      <c r="P17" s="6"/>
      <c r="Q17" s="6"/>
      <c r="R17" s="6"/>
      <c r="S17" s="7"/>
    </row>
    <row r="18" spans="2:20" ht="18">
      <c r="B18" s="5"/>
      <c r="C18" s="116"/>
      <c r="D18" s="6"/>
      <c r="E18" s="6"/>
      <c r="F18" s="6"/>
      <c r="G18" s="6"/>
      <c r="H18" s="6"/>
      <c r="I18" s="123"/>
      <c r="J18" s="6"/>
      <c r="K18" s="6"/>
      <c r="L18" s="6"/>
      <c r="M18" s="6"/>
      <c r="N18" s="6"/>
      <c r="O18" s="6"/>
      <c r="P18" s="6"/>
      <c r="Q18" s="6"/>
      <c r="R18" s="6"/>
      <c r="S18" s="7"/>
    </row>
    <row r="19" spans="2:20" ht="18">
      <c r="B19" s="5"/>
      <c r="C19" s="116"/>
      <c r="D19" s="6" t="s">
        <v>567</v>
      </c>
      <c r="E19" s="6"/>
      <c r="F19" s="6"/>
      <c r="G19" s="127">
        <v>10410</v>
      </c>
      <c r="H19" s="6" t="s">
        <v>568</v>
      </c>
      <c r="I19" s="123"/>
      <c r="J19" s="6"/>
      <c r="K19" s="6"/>
      <c r="L19" s="6"/>
      <c r="M19" s="6"/>
      <c r="N19" s="6"/>
      <c r="O19" s="6"/>
      <c r="P19" s="6"/>
      <c r="Q19" s="6"/>
      <c r="R19" s="6"/>
      <c r="S19" s="7"/>
    </row>
    <row r="20" spans="2:20" ht="18">
      <c r="B20" s="5"/>
      <c r="C20" s="116"/>
      <c r="D20" s="6"/>
      <c r="E20" s="6"/>
      <c r="F20" s="6"/>
      <c r="G20" s="6" t="str">
        <f>IF(G19="","",IF(G19=10410,"Korrekt","Forkert"))</f>
        <v>Korrekt</v>
      </c>
      <c r="H20" s="6"/>
      <c r="I20" s="123"/>
      <c r="J20" s="6"/>
      <c r="K20" s="6"/>
      <c r="L20" s="6"/>
      <c r="M20" s="6"/>
      <c r="N20" s="6"/>
      <c r="O20" s="6"/>
      <c r="P20" s="6"/>
      <c r="Q20" s="6"/>
      <c r="R20" s="6"/>
      <c r="S20" s="7"/>
    </row>
    <row r="21" spans="2:20" ht="18">
      <c r="B21" s="5"/>
      <c r="C21" s="119"/>
      <c r="D21" s="110"/>
      <c r="E21" s="110"/>
      <c r="F21" s="110"/>
      <c r="G21" s="110"/>
      <c r="H21" s="110"/>
      <c r="I21" s="111"/>
      <c r="J21" s="6"/>
      <c r="K21" s="6"/>
      <c r="L21" s="6"/>
      <c r="M21" s="13"/>
      <c r="N21" s="13"/>
      <c r="O21" s="13"/>
      <c r="P21" s="13"/>
      <c r="Q21" s="13"/>
      <c r="R21" s="13"/>
      <c r="S21" s="13"/>
    </row>
    <row r="22" spans="2:20" ht="18">
      <c r="B22" s="5"/>
      <c r="C22" s="13"/>
      <c r="D22" s="13"/>
      <c r="E22" s="13"/>
      <c r="F22" s="13"/>
      <c r="G22" s="13"/>
      <c r="H22" s="13"/>
      <c r="I22" s="13"/>
      <c r="J22" s="6"/>
      <c r="K22" s="6"/>
      <c r="L22" s="6"/>
      <c r="M22" s="6"/>
      <c r="N22" s="6"/>
      <c r="O22" s="6"/>
      <c r="P22" s="6"/>
      <c r="Q22" s="6"/>
      <c r="R22" s="6"/>
      <c r="S22" s="7"/>
    </row>
    <row r="23" spans="2:20" ht="18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7"/>
    </row>
    <row r="24" spans="2:20" ht="18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7"/>
    </row>
    <row r="25" spans="2:20" ht="18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7"/>
    </row>
    <row r="26" spans="2:20" ht="18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108"/>
    </row>
    <row r="27" spans="2:20" ht="18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108"/>
    </row>
    <row r="28" spans="2:20" ht="18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7"/>
    </row>
    <row r="29" spans="2:20" ht="18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7"/>
    </row>
    <row r="30" spans="2:20" ht="18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7"/>
    </row>
    <row r="31" spans="2:20" ht="18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7"/>
    </row>
    <row r="32" spans="2:20" ht="18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7"/>
    </row>
    <row r="33" spans="2:19" ht="18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7"/>
    </row>
    <row r="34" spans="2:19" ht="18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7"/>
    </row>
    <row r="35" spans="2:19" ht="18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7"/>
    </row>
    <row r="36" spans="2:19" ht="18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7"/>
    </row>
    <row r="37" spans="2:19" ht="18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7"/>
    </row>
    <row r="38" spans="2:19" ht="18">
      <c r="B38" s="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9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13"/>
  <dimension ref="B2:L35"/>
  <sheetViews>
    <sheetView zoomScale="85" zoomScaleNormal="85" workbookViewId="0">
      <selection activeCell="D9" sqref="D9"/>
    </sheetView>
  </sheetViews>
  <sheetFormatPr baseColWidth="10" defaultColWidth="9" defaultRowHeight="14"/>
  <cols>
    <col min="1" max="2" width="8.6640625" style="79" customWidth="1"/>
    <col min="3" max="16384" width="9" style="79"/>
  </cols>
  <sheetData>
    <row r="2" spans="2:12">
      <c r="B2" s="60"/>
      <c r="C2" s="61"/>
      <c r="D2" s="61"/>
      <c r="E2" s="61"/>
      <c r="F2" s="61"/>
      <c r="G2" s="61"/>
      <c r="H2" s="61"/>
      <c r="I2" s="61"/>
      <c r="J2" s="61"/>
      <c r="K2" s="61"/>
      <c r="L2" s="62"/>
    </row>
    <row r="3" spans="2:12">
      <c r="B3" s="63"/>
      <c r="C3" s="64"/>
      <c r="D3" s="64"/>
      <c r="E3" s="64"/>
      <c r="F3" s="64"/>
      <c r="G3" s="64"/>
      <c r="H3" s="64"/>
      <c r="I3" s="64"/>
      <c r="J3" s="64"/>
      <c r="K3" s="64"/>
      <c r="L3" s="65"/>
    </row>
    <row r="4" spans="2:12">
      <c r="B4" s="63"/>
      <c r="C4" s="64"/>
      <c r="D4" s="64"/>
      <c r="E4" s="64"/>
      <c r="F4" s="64"/>
      <c r="G4" s="64"/>
      <c r="H4" s="64"/>
      <c r="I4" s="64"/>
      <c r="J4" s="64"/>
      <c r="K4" s="64"/>
      <c r="L4" s="65"/>
    </row>
    <row r="5" spans="2:12">
      <c r="B5" s="63"/>
      <c r="C5" s="64"/>
      <c r="D5" s="64"/>
      <c r="E5" s="64"/>
      <c r="F5" s="64"/>
      <c r="G5" s="64"/>
      <c r="H5" s="64"/>
      <c r="I5" s="64"/>
      <c r="J5" s="64"/>
      <c r="K5" s="64"/>
      <c r="L5" s="65"/>
    </row>
    <row r="6" spans="2:12">
      <c r="B6" s="63"/>
      <c r="C6" s="64"/>
      <c r="D6" s="64"/>
      <c r="E6" s="64"/>
      <c r="F6" s="64"/>
      <c r="G6" s="64"/>
      <c r="H6" s="64"/>
      <c r="I6" s="64"/>
      <c r="J6" s="64"/>
      <c r="K6" s="64"/>
      <c r="L6" s="65"/>
    </row>
    <row r="7" spans="2:12">
      <c r="B7" s="63"/>
      <c r="C7" s="64"/>
      <c r="D7" s="64"/>
      <c r="E7" s="64"/>
      <c r="F7" s="64"/>
      <c r="G7" s="64"/>
      <c r="H7" s="64"/>
      <c r="I7" s="64"/>
      <c r="J7" s="64"/>
      <c r="K7" s="64"/>
      <c r="L7" s="65"/>
    </row>
    <row r="8" spans="2:12">
      <c r="B8" s="63"/>
      <c r="C8" s="64"/>
      <c r="D8" s="64"/>
      <c r="E8" s="64"/>
      <c r="F8" s="64"/>
      <c r="G8" s="64"/>
      <c r="H8" s="64"/>
      <c r="I8" s="64"/>
      <c r="J8" s="64"/>
      <c r="K8" s="64"/>
      <c r="L8" s="65"/>
    </row>
    <row r="9" spans="2:12">
      <c r="B9" s="63"/>
      <c r="C9" s="64"/>
      <c r="D9" s="64"/>
      <c r="E9" s="64"/>
      <c r="F9" s="64"/>
      <c r="G9" s="64"/>
      <c r="H9" s="64"/>
      <c r="I9" s="64"/>
      <c r="J9" s="64"/>
      <c r="K9" s="64"/>
      <c r="L9" s="65"/>
    </row>
    <row r="10" spans="2:12">
      <c r="B10" s="63"/>
      <c r="C10" s="64"/>
      <c r="D10" s="64"/>
      <c r="E10" s="64"/>
      <c r="F10" s="64"/>
      <c r="G10" s="64"/>
      <c r="H10" s="64"/>
      <c r="I10" s="64"/>
      <c r="J10" s="64"/>
      <c r="K10" s="64"/>
      <c r="L10" s="65"/>
    </row>
    <row r="11" spans="2:12">
      <c r="B11" s="63"/>
      <c r="C11" s="64"/>
      <c r="D11" s="64"/>
      <c r="E11" s="64"/>
      <c r="F11" s="64"/>
      <c r="G11" s="64"/>
      <c r="H11" s="64"/>
      <c r="I11" s="64"/>
      <c r="J11" s="64"/>
      <c r="K11" s="64"/>
      <c r="L11" s="65"/>
    </row>
    <row r="12" spans="2:12">
      <c r="B12" s="63"/>
      <c r="C12" s="64"/>
      <c r="D12" s="64"/>
      <c r="E12" s="64"/>
      <c r="F12" s="64"/>
      <c r="G12" s="64"/>
      <c r="H12" s="64"/>
      <c r="I12" s="64"/>
      <c r="J12" s="64"/>
      <c r="K12" s="64"/>
      <c r="L12" s="65"/>
    </row>
    <row r="13" spans="2:12">
      <c r="B13" s="63"/>
      <c r="C13" s="64"/>
      <c r="D13" s="64"/>
      <c r="E13" s="64"/>
      <c r="F13" s="64"/>
      <c r="G13" s="64"/>
      <c r="H13" s="64"/>
      <c r="I13" s="64"/>
      <c r="J13" s="64"/>
      <c r="K13" s="64"/>
      <c r="L13" s="65"/>
    </row>
    <row r="14" spans="2:12">
      <c r="B14" s="63"/>
      <c r="C14" s="64"/>
      <c r="D14" s="64"/>
      <c r="E14" s="64"/>
      <c r="F14" s="64"/>
      <c r="G14" s="64"/>
      <c r="H14" s="64"/>
      <c r="I14" s="64"/>
      <c r="J14" s="64"/>
      <c r="K14" s="64"/>
      <c r="L14" s="65"/>
    </row>
    <row r="15" spans="2:12">
      <c r="B15" s="63"/>
      <c r="C15" s="64"/>
      <c r="D15" s="64"/>
      <c r="E15" s="64"/>
      <c r="F15" s="64"/>
      <c r="G15" s="64"/>
      <c r="H15" s="64"/>
      <c r="I15" s="64"/>
      <c r="J15" s="64"/>
      <c r="K15" s="64"/>
      <c r="L15" s="65"/>
    </row>
    <row r="16" spans="2:12">
      <c r="B16" s="63"/>
      <c r="C16" s="64"/>
      <c r="D16" s="64"/>
      <c r="E16" s="64"/>
      <c r="F16" s="64"/>
      <c r="G16" s="64"/>
      <c r="H16" s="64"/>
      <c r="I16" s="64"/>
      <c r="J16" s="64"/>
      <c r="K16" s="64"/>
      <c r="L16" s="65"/>
    </row>
    <row r="17" spans="2:12">
      <c r="B17" s="63"/>
      <c r="C17" s="64"/>
      <c r="D17" s="64"/>
      <c r="E17" s="64"/>
      <c r="F17" s="64"/>
      <c r="G17" s="64"/>
      <c r="H17" s="64"/>
      <c r="I17" s="64"/>
      <c r="J17" s="64"/>
      <c r="K17" s="64"/>
      <c r="L17" s="65"/>
    </row>
    <row r="18" spans="2:12">
      <c r="B18" s="63"/>
      <c r="C18" s="64"/>
      <c r="D18" s="64"/>
      <c r="E18" s="64"/>
      <c r="F18" s="64"/>
      <c r="G18" s="64"/>
      <c r="H18" s="64"/>
      <c r="I18" s="64"/>
      <c r="J18" s="64"/>
      <c r="K18" s="64"/>
      <c r="L18" s="65"/>
    </row>
    <row r="19" spans="2:12">
      <c r="B19" s="63"/>
      <c r="C19" s="64"/>
      <c r="D19" s="64"/>
      <c r="E19" s="64"/>
      <c r="F19" s="64"/>
      <c r="G19" s="64"/>
      <c r="H19" s="64"/>
      <c r="I19" s="64"/>
      <c r="J19" s="64"/>
      <c r="K19" s="64"/>
      <c r="L19" s="65"/>
    </row>
    <row r="20" spans="2:12">
      <c r="B20" s="63"/>
      <c r="C20" s="64"/>
      <c r="D20" s="64"/>
      <c r="E20" s="64"/>
      <c r="F20" s="64"/>
      <c r="G20" s="64"/>
      <c r="H20" s="64"/>
      <c r="I20" s="64"/>
      <c r="J20" s="64"/>
      <c r="K20" s="64"/>
      <c r="L20" s="65"/>
    </row>
    <row r="21" spans="2:12">
      <c r="B21" s="63"/>
      <c r="C21" s="64"/>
      <c r="D21" s="64"/>
      <c r="E21" s="64"/>
      <c r="F21" s="64"/>
      <c r="G21" s="64"/>
      <c r="H21" s="64"/>
      <c r="I21" s="64"/>
      <c r="J21" s="64"/>
      <c r="K21" s="64"/>
      <c r="L21" s="65"/>
    </row>
    <row r="22" spans="2:12">
      <c r="B22" s="63"/>
      <c r="C22" s="64"/>
      <c r="D22" s="64"/>
      <c r="E22" s="64"/>
      <c r="F22" s="64"/>
      <c r="G22" s="64"/>
      <c r="H22" s="64"/>
      <c r="I22" s="64"/>
      <c r="J22" s="64"/>
      <c r="K22" s="64"/>
      <c r="L22" s="65"/>
    </row>
    <row r="23" spans="2:12">
      <c r="B23" s="63"/>
      <c r="C23" s="64"/>
      <c r="D23" s="64"/>
      <c r="E23" s="64"/>
      <c r="F23" s="64"/>
      <c r="G23" s="64"/>
      <c r="H23" s="64"/>
      <c r="I23" s="64"/>
      <c r="J23" s="64"/>
      <c r="K23" s="64"/>
      <c r="L23" s="65"/>
    </row>
    <row r="24" spans="2:12">
      <c r="B24" s="63"/>
      <c r="C24" s="64"/>
      <c r="D24" s="64"/>
      <c r="E24" s="64"/>
      <c r="F24" s="64"/>
      <c r="G24" s="64"/>
      <c r="H24" s="64"/>
      <c r="I24" s="64"/>
      <c r="J24" s="64"/>
      <c r="K24" s="64"/>
      <c r="L24" s="65"/>
    </row>
    <row r="25" spans="2:12">
      <c r="B25" s="63"/>
      <c r="C25" s="64"/>
      <c r="D25" s="64"/>
      <c r="E25" s="64"/>
      <c r="F25" s="64"/>
      <c r="G25" s="64"/>
      <c r="H25" s="64"/>
      <c r="I25" s="64"/>
      <c r="J25" s="64"/>
      <c r="K25" s="64"/>
      <c r="L25" s="65"/>
    </row>
    <row r="26" spans="2:12">
      <c r="B26" s="63"/>
      <c r="C26" s="64"/>
      <c r="D26" s="64"/>
      <c r="E26" s="64"/>
      <c r="F26" s="64"/>
      <c r="G26" s="64"/>
      <c r="H26" s="64"/>
      <c r="I26" s="64"/>
      <c r="J26" s="64"/>
      <c r="K26" s="64"/>
      <c r="L26" s="65"/>
    </row>
    <row r="27" spans="2:12">
      <c r="B27" s="63"/>
      <c r="C27" s="64"/>
      <c r="D27" s="64"/>
      <c r="E27" s="64"/>
      <c r="F27" s="64"/>
      <c r="G27" s="64"/>
      <c r="H27" s="64"/>
      <c r="I27" s="64"/>
      <c r="J27" s="64"/>
      <c r="K27" s="64"/>
      <c r="L27" s="65"/>
    </row>
    <row r="28" spans="2:12">
      <c r="B28" s="63"/>
      <c r="C28" s="64"/>
      <c r="D28" s="64"/>
      <c r="E28" s="64"/>
      <c r="F28" s="64"/>
      <c r="G28" s="64"/>
      <c r="H28" s="64"/>
      <c r="I28" s="64"/>
      <c r="J28" s="64"/>
      <c r="K28" s="64"/>
      <c r="L28" s="65"/>
    </row>
    <row r="29" spans="2:12">
      <c r="B29" s="63"/>
      <c r="C29" s="64"/>
      <c r="D29" s="64"/>
      <c r="E29" s="64"/>
      <c r="F29" s="64"/>
      <c r="G29" s="64"/>
      <c r="H29" s="64"/>
      <c r="I29" s="64"/>
      <c r="J29" s="64"/>
      <c r="K29" s="64"/>
      <c r="L29" s="65"/>
    </row>
    <row r="30" spans="2:12">
      <c r="B30" s="63"/>
      <c r="C30" s="64"/>
      <c r="D30" s="64"/>
      <c r="E30" s="64"/>
      <c r="F30" s="64"/>
      <c r="G30" s="64"/>
      <c r="H30" s="64"/>
      <c r="I30" s="64"/>
      <c r="J30" s="64"/>
      <c r="K30" s="64"/>
      <c r="L30" s="65"/>
    </row>
    <row r="31" spans="2:12">
      <c r="B31" s="63"/>
      <c r="C31" s="64"/>
      <c r="D31" s="64"/>
      <c r="E31" s="64"/>
      <c r="F31" s="64"/>
      <c r="G31" s="64"/>
      <c r="H31" s="64"/>
      <c r="I31" s="64"/>
      <c r="J31" s="64"/>
      <c r="K31" s="64"/>
      <c r="L31" s="65"/>
    </row>
    <row r="32" spans="2:12">
      <c r="B32" s="63"/>
      <c r="C32" s="64"/>
      <c r="D32" s="64"/>
      <c r="E32" s="64"/>
      <c r="F32" s="64"/>
      <c r="G32" s="64"/>
      <c r="H32" s="64"/>
      <c r="I32" s="64"/>
      <c r="J32" s="64"/>
      <c r="K32" s="64"/>
      <c r="L32" s="65"/>
    </row>
    <row r="33" spans="2:12">
      <c r="B33" s="63"/>
      <c r="C33" s="64"/>
      <c r="D33" s="64"/>
      <c r="E33" s="64"/>
      <c r="F33" s="64"/>
      <c r="G33" s="64"/>
      <c r="H33" s="64"/>
      <c r="I33" s="64"/>
      <c r="J33" s="64"/>
      <c r="K33" s="64"/>
      <c r="L33" s="65"/>
    </row>
    <row r="34" spans="2:12">
      <c r="B34" s="63"/>
      <c r="C34" s="64"/>
      <c r="D34" s="64"/>
      <c r="E34" s="64"/>
      <c r="F34" s="64"/>
      <c r="G34" s="64"/>
      <c r="H34" s="64"/>
      <c r="I34" s="64"/>
      <c r="J34" s="64"/>
      <c r="K34" s="64"/>
      <c r="L34" s="65"/>
    </row>
    <row r="35" spans="2:12">
      <c r="B35" s="66"/>
      <c r="C35" s="67"/>
      <c r="D35" s="67"/>
      <c r="E35" s="67"/>
      <c r="F35" s="67"/>
      <c r="G35" s="67"/>
      <c r="H35" s="67"/>
      <c r="I35" s="67"/>
      <c r="J35" s="67"/>
      <c r="K35" s="67"/>
      <c r="L35" s="6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5"/>
  <dimension ref="A2:L383"/>
  <sheetViews>
    <sheetView topLeftCell="B1" zoomScale="70" zoomScaleNormal="70" workbookViewId="0">
      <selection activeCell="D34" sqref="D34"/>
    </sheetView>
  </sheetViews>
  <sheetFormatPr baseColWidth="10" defaultColWidth="9" defaultRowHeight="14"/>
  <cols>
    <col min="1" max="1" width="8.6640625" style="79" customWidth="1"/>
    <col min="2" max="3" width="9" style="79"/>
    <col min="4" max="4" width="26.6640625" style="79" customWidth="1"/>
    <col min="5" max="5" width="13.33203125" style="79" customWidth="1"/>
    <col min="6" max="6" width="13.1640625" style="79" customWidth="1"/>
    <col min="7" max="7" width="13" style="79" customWidth="1"/>
    <col min="8" max="8" width="11.6640625" style="79" customWidth="1"/>
    <col min="9" max="9" width="15.83203125" style="79" customWidth="1"/>
    <col min="10" max="10" width="16.83203125" style="79" customWidth="1"/>
    <col min="11" max="16384" width="9" style="79"/>
  </cols>
  <sheetData>
    <row r="2" spans="2:12">
      <c r="B2" s="14"/>
      <c r="C2" s="15"/>
      <c r="D2" s="58"/>
      <c r="E2" s="15"/>
      <c r="F2" s="15"/>
      <c r="G2" s="15"/>
      <c r="H2" s="15"/>
      <c r="I2" s="15"/>
      <c r="J2" s="15"/>
      <c r="K2" s="15"/>
      <c r="L2" s="16"/>
    </row>
    <row r="3" spans="2:12" ht="20">
      <c r="B3" s="17"/>
      <c r="C3" s="18" t="s">
        <v>7</v>
      </c>
      <c r="D3" s="13"/>
      <c r="E3" s="13"/>
      <c r="F3" s="13"/>
      <c r="G3" s="13"/>
      <c r="H3" s="13"/>
      <c r="I3" s="13"/>
      <c r="J3" s="13"/>
      <c r="K3" s="13"/>
      <c r="L3" s="19"/>
    </row>
    <row r="4" spans="2:12">
      <c r="B4" s="17"/>
      <c r="C4" s="13"/>
      <c r="D4" s="13"/>
      <c r="E4" s="13"/>
      <c r="F4" s="13"/>
      <c r="G4" s="13"/>
      <c r="H4" s="13"/>
      <c r="I4" s="13"/>
      <c r="J4" s="13"/>
      <c r="K4" s="13"/>
      <c r="L4" s="19"/>
    </row>
    <row r="5" spans="2:12" ht="18">
      <c r="B5" s="17"/>
      <c r="C5" s="6" t="s">
        <v>514</v>
      </c>
      <c r="D5" s="13"/>
      <c r="E5" s="13"/>
      <c r="F5" s="13"/>
      <c r="G5" s="13"/>
      <c r="H5" s="13"/>
      <c r="I5" s="13"/>
      <c r="J5" s="13"/>
      <c r="K5" s="13"/>
      <c r="L5" s="19"/>
    </row>
    <row r="6" spans="2:12" ht="18">
      <c r="B6" s="17"/>
      <c r="C6" s="59" t="s">
        <v>372</v>
      </c>
      <c r="D6" s="13"/>
      <c r="E6" s="13"/>
      <c r="F6" s="13"/>
      <c r="G6" s="13"/>
      <c r="H6" s="13"/>
      <c r="I6" s="13"/>
      <c r="J6" s="13"/>
      <c r="K6" s="13"/>
      <c r="L6" s="19"/>
    </row>
    <row r="7" spans="2:12">
      <c r="B7" s="17"/>
      <c r="C7" s="13"/>
      <c r="D7" s="13"/>
      <c r="E7" s="13"/>
      <c r="F7" s="13"/>
      <c r="G7" s="13"/>
      <c r="H7" s="13"/>
      <c r="I7" s="13"/>
      <c r="J7" s="13"/>
      <c r="K7" s="13"/>
      <c r="L7" s="19"/>
    </row>
    <row r="8" spans="2:12" ht="18">
      <c r="B8" s="17"/>
      <c r="C8" s="6" t="s">
        <v>508</v>
      </c>
      <c r="D8" s="13"/>
      <c r="E8" s="13"/>
      <c r="F8" s="13"/>
      <c r="G8" s="13"/>
      <c r="H8" s="13"/>
      <c r="I8" s="13"/>
      <c r="J8" s="13"/>
      <c r="K8" s="13"/>
      <c r="L8" s="19"/>
    </row>
    <row r="9" spans="2:12">
      <c r="B9" s="17"/>
      <c r="C9" s="13"/>
      <c r="D9" s="13"/>
      <c r="E9" s="13"/>
      <c r="F9" s="13"/>
      <c r="G9" s="13"/>
      <c r="H9" s="13"/>
      <c r="I9" s="13"/>
      <c r="J9" s="13"/>
      <c r="K9" s="13"/>
      <c r="L9" s="19"/>
    </row>
    <row r="10" spans="2:12">
      <c r="B10" s="17"/>
      <c r="C10" s="13"/>
      <c r="D10" s="10" t="s">
        <v>278</v>
      </c>
      <c r="E10" s="10" t="s">
        <v>279</v>
      </c>
      <c r="F10" s="10" t="s">
        <v>280</v>
      </c>
      <c r="G10" s="13"/>
      <c r="H10" s="13"/>
      <c r="I10" s="13"/>
      <c r="J10" s="13"/>
      <c r="K10" s="13"/>
      <c r="L10" s="19"/>
    </row>
    <row r="11" spans="2:12" ht="16">
      <c r="B11" s="17"/>
      <c r="C11" s="11"/>
      <c r="D11" s="11" t="s">
        <v>8</v>
      </c>
      <c r="E11" s="11"/>
      <c r="F11" s="13"/>
      <c r="G11" s="11"/>
      <c r="H11" s="13"/>
      <c r="I11" s="13"/>
      <c r="J11" s="13"/>
      <c r="K11" s="13"/>
      <c r="L11" s="19"/>
    </row>
    <row r="12" spans="2:12" ht="16">
      <c r="B12" s="17"/>
      <c r="C12" s="11"/>
      <c r="D12" s="11" t="s">
        <v>9</v>
      </c>
      <c r="E12" s="11"/>
      <c r="F12" s="11"/>
      <c r="G12" s="11"/>
      <c r="H12" s="13"/>
      <c r="I12" s="13"/>
      <c r="J12" s="13"/>
      <c r="K12" s="13"/>
      <c r="L12" s="19"/>
    </row>
    <row r="13" spans="2:12" ht="16">
      <c r="B13" s="17"/>
      <c r="C13" s="11"/>
      <c r="D13" s="11" t="s">
        <v>53</v>
      </c>
      <c r="E13" s="11"/>
      <c r="F13" s="11"/>
      <c r="G13" s="11"/>
      <c r="H13" s="13"/>
      <c r="I13" s="13"/>
      <c r="J13" s="13"/>
      <c r="K13" s="13"/>
      <c r="L13" s="19"/>
    </row>
    <row r="14" spans="2:12" ht="16">
      <c r="B14" s="17"/>
      <c r="C14" s="11"/>
      <c r="D14" s="11" t="s">
        <v>10</v>
      </c>
      <c r="E14" s="11"/>
      <c r="F14" s="11"/>
      <c r="G14" s="11"/>
      <c r="H14" s="11"/>
      <c r="I14" s="11"/>
      <c r="J14" s="11"/>
      <c r="K14" s="13"/>
      <c r="L14" s="19"/>
    </row>
    <row r="15" spans="2:12" ht="16">
      <c r="B15" s="17"/>
      <c r="C15" s="11"/>
      <c r="D15" s="11" t="s">
        <v>11</v>
      </c>
      <c r="E15" s="11"/>
      <c r="F15" s="11"/>
      <c r="G15" s="11"/>
      <c r="H15" s="11"/>
      <c r="I15" s="11"/>
      <c r="J15" s="11"/>
      <c r="K15" s="13"/>
      <c r="L15" s="19"/>
    </row>
    <row r="16" spans="2:12" ht="16">
      <c r="B16" s="17"/>
      <c r="C16" s="11"/>
      <c r="D16" s="11" t="s">
        <v>54</v>
      </c>
      <c r="E16" s="11"/>
      <c r="F16" s="11"/>
      <c r="G16" s="11"/>
      <c r="H16" s="11"/>
      <c r="I16" s="11"/>
      <c r="J16" s="11"/>
      <c r="K16" s="11"/>
      <c r="L16" s="57"/>
    </row>
    <row r="17" spans="2:12" ht="16">
      <c r="B17" s="17"/>
      <c r="C17" s="11"/>
      <c r="D17" s="11" t="s">
        <v>12</v>
      </c>
      <c r="E17" s="11"/>
      <c r="F17" s="11"/>
      <c r="G17" s="11"/>
      <c r="H17" s="11"/>
      <c r="I17" s="11"/>
      <c r="J17" s="11"/>
      <c r="K17" s="13"/>
      <c r="L17" s="19"/>
    </row>
    <row r="18" spans="2:12" ht="16">
      <c r="B18" s="17"/>
      <c r="C18" s="11"/>
      <c r="D18" s="11" t="s">
        <v>13</v>
      </c>
      <c r="E18" s="11"/>
      <c r="F18" s="11"/>
      <c r="G18" s="11"/>
      <c r="H18" s="11"/>
      <c r="I18" s="11"/>
      <c r="J18" s="11"/>
      <c r="K18" s="13"/>
      <c r="L18" s="19"/>
    </row>
    <row r="19" spans="2:12" ht="16">
      <c r="B19" s="17"/>
      <c r="C19" s="11"/>
      <c r="D19" s="11" t="s">
        <v>55</v>
      </c>
      <c r="E19" s="11"/>
      <c r="F19" s="11"/>
      <c r="G19" s="11"/>
      <c r="H19" s="11"/>
      <c r="I19" s="11"/>
      <c r="J19" s="11"/>
      <c r="K19" s="13"/>
      <c r="L19" s="19"/>
    </row>
    <row r="20" spans="2:12" ht="16">
      <c r="B20" s="17"/>
      <c r="C20" s="11"/>
      <c r="D20" s="11" t="s">
        <v>14</v>
      </c>
      <c r="E20" s="11"/>
      <c r="F20" s="11"/>
      <c r="G20" s="11"/>
      <c r="H20" s="11"/>
      <c r="I20" s="11"/>
      <c r="J20" s="11"/>
      <c r="K20" s="13"/>
      <c r="L20" s="19"/>
    </row>
    <row r="21" spans="2:12" ht="16">
      <c r="B21" s="17"/>
      <c r="C21" s="11"/>
      <c r="D21" s="11" t="s">
        <v>15</v>
      </c>
      <c r="E21" s="11"/>
      <c r="F21" s="11"/>
      <c r="G21" s="11"/>
      <c r="H21" s="11"/>
      <c r="I21" s="11"/>
      <c r="J21" s="11"/>
      <c r="K21" s="13"/>
      <c r="L21" s="19"/>
    </row>
    <row r="22" spans="2:12" ht="16">
      <c r="B22" s="17"/>
      <c r="C22" s="11"/>
      <c r="D22" s="11" t="s">
        <v>56</v>
      </c>
      <c r="E22" s="11"/>
      <c r="F22" s="11"/>
      <c r="G22" s="11"/>
      <c r="H22" s="11"/>
      <c r="I22" s="11"/>
      <c r="J22" s="11"/>
      <c r="K22" s="13"/>
      <c r="L22" s="19"/>
    </row>
    <row r="23" spans="2:12" ht="16">
      <c r="B23" s="17"/>
      <c r="C23" s="11"/>
      <c r="D23" s="11" t="s">
        <v>9</v>
      </c>
      <c r="E23" s="11"/>
      <c r="F23" s="11"/>
      <c r="G23" s="11"/>
      <c r="H23" s="11"/>
      <c r="I23" s="11"/>
      <c r="J23" s="11"/>
      <c r="K23" s="13"/>
      <c r="L23" s="19"/>
    </row>
    <row r="24" spans="2:12" ht="16">
      <c r="B24" s="17"/>
      <c r="C24" s="11"/>
      <c r="D24" s="11" t="s">
        <v>16</v>
      </c>
      <c r="E24" s="11"/>
      <c r="F24" s="11"/>
      <c r="G24" s="11"/>
      <c r="H24" s="11"/>
      <c r="I24" s="11"/>
      <c r="J24" s="11"/>
      <c r="K24" s="13"/>
      <c r="L24" s="19"/>
    </row>
    <row r="25" spans="2:12" ht="16">
      <c r="B25" s="17"/>
      <c r="C25" s="11"/>
      <c r="D25" s="11" t="s">
        <v>57</v>
      </c>
      <c r="E25" s="11"/>
      <c r="F25" s="11"/>
      <c r="G25" s="11"/>
      <c r="H25" s="11"/>
      <c r="I25" s="11"/>
      <c r="J25" s="11"/>
      <c r="K25" s="13"/>
      <c r="L25" s="19"/>
    </row>
    <row r="26" spans="2:12" ht="16">
      <c r="B26" s="17"/>
      <c r="C26" s="11"/>
      <c r="D26" s="11" t="s">
        <v>17</v>
      </c>
      <c r="E26" s="11"/>
      <c r="F26" s="11"/>
      <c r="G26" s="11"/>
      <c r="H26" s="11"/>
      <c r="I26" s="11"/>
      <c r="J26" s="11"/>
      <c r="K26" s="13"/>
      <c r="L26" s="19"/>
    </row>
    <row r="27" spans="2:12" ht="16">
      <c r="B27" s="17"/>
      <c r="C27" s="11"/>
      <c r="D27" s="11" t="s">
        <v>18</v>
      </c>
      <c r="E27" s="11"/>
      <c r="F27" s="11"/>
      <c r="G27" s="11"/>
      <c r="H27" s="11"/>
      <c r="I27" s="11"/>
      <c r="J27" s="11"/>
      <c r="K27" s="13"/>
      <c r="L27" s="19"/>
    </row>
    <row r="28" spans="2:12" ht="16">
      <c r="B28" s="17"/>
      <c r="C28" s="11"/>
      <c r="D28" s="11" t="s">
        <v>58</v>
      </c>
      <c r="E28" s="11"/>
      <c r="F28" s="11"/>
      <c r="G28" s="11"/>
      <c r="H28" s="11"/>
      <c r="I28" s="11"/>
      <c r="J28" s="11"/>
      <c r="K28" s="13"/>
      <c r="L28" s="19"/>
    </row>
    <row r="29" spans="2:12" ht="16">
      <c r="B29" s="17"/>
      <c r="C29" s="11"/>
      <c r="D29" s="11" t="s">
        <v>19</v>
      </c>
      <c r="E29" s="11"/>
      <c r="F29" s="11"/>
      <c r="G29" s="11"/>
      <c r="H29" s="11"/>
      <c r="I29" s="11"/>
      <c r="J29" s="11"/>
      <c r="K29" s="13"/>
      <c r="L29" s="19"/>
    </row>
    <row r="30" spans="2:12" ht="16">
      <c r="B30" s="17"/>
      <c r="C30" s="11"/>
      <c r="D30" s="11" t="s">
        <v>20</v>
      </c>
      <c r="E30" s="11"/>
      <c r="F30" s="11"/>
      <c r="G30" s="11"/>
      <c r="H30" s="11"/>
      <c r="I30" s="11"/>
      <c r="J30" s="11"/>
      <c r="K30" s="13"/>
      <c r="L30" s="19"/>
    </row>
    <row r="31" spans="2:12" ht="16">
      <c r="B31" s="17"/>
      <c r="C31" s="11"/>
      <c r="D31" s="11" t="s">
        <v>59</v>
      </c>
      <c r="E31" s="11"/>
      <c r="F31" s="11"/>
      <c r="G31" s="11"/>
      <c r="H31" s="11"/>
      <c r="I31" s="11"/>
      <c r="J31" s="11"/>
      <c r="K31" s="13"/>
      <c r="L31" s="19"/>
    </row>
    <row r="32" spans="2:12" ht="16">
      <c r="B32" s="17"/>
      <c r="C32" s="11"/>
      <c r="D32" s="11" t="s">
        <v>21</v>
      </c>
      <c r="E32" s="11"/>
      <c r="F32" s="11"/>
      <c r="G32" s="11"/>
      <c r="H32" s="11"/>
      <c r="I32" s="11"/>
      <c r="J32" s="11"/>
      <c r="K32" s="13"/>
      <c r="L32" s="19"/>
    </row>
    <row r="33" spans="2:12" ht="16">
      <c r="B33" s="17"/>
      <c r="C33" s="11"/>
      <c r="D33" s="11" t="s">
        <v>22</v>
      </c>
      <c r="E33" s="11"/>
      <c r="F33" s="11"/>
      <c r="G33" s="11"/>
      <c r="H33" s="11"/>
      <c r="I33" s="11"/>
      <c r="J33" s="11"/>
      <c r="K33" s="13"/>
      <c r="L33" s="19"/>
    </row>
    <row r="34" spans="2:12" ht="16">
      <c r="B34" s="17"/>
      <c r="C34" s="11"/>
      <c r="D34" s="11" t="s">
        <v>60</v>
      </c>
      <c r="E34" s="11"/>
      <c r="F34" s="11"/>
      <c r="G34" s="11"/>
      <c r="H34" s="11"/>
      <c r="I34" s="11"/>
      <c r="J34" s="11"/>
      <c r="K34" s="13"/>
      <c r="L34" s="19"/>
    </row>
    <row r="35" spans="2:12" ht="16">
      <c r="B35" s="17"/>
      <c r="C35" s="11"/>
      <c r="D35" s="11" t="s">
        <v>23</v>
      </c>
      <c r="E35" s="11"/>
      <c r="F35" s="11"/>
      <c r="G35" s="11"/>
      <c r="H35" s="11"/>
      <c r="I35" s="11"/>
      <c r="J35" s="12"/>
      <c r="K35" s="13"/>
      <c r="L35" s="19"/>
    </row>
    <row r="36" spans="2:12" ht="16">
      <c r="B36" s="17"/>
      <c r="C36" s="11"/>
      <c r="D36" s="11" t="s">
        <v>24</v>
      </c>
      <c r="E36" s="11"/>
      <c r="F36" s="11"/>
      <c r="G36" s="11"/>
      <c r="H36" s="11"/>
      <c r="I36" s="11"/>
      <c r="J36" s="12"/>
      <c r="K36" s="13"/>
      <c r="L36" s="19"/>
    </row>
    <row r="37" spans="2:12" ht="16">
      <c r="B37" s="17"/>
      <c r="C37" s="11"/>
      <c r="D37" s="11" t="s">
        <v>61</v>
      </c>
      <c r="E37" s="11"/>
      <c r="F37" s="11"/>
      <c r="G37" s="11"/>
      <c r="H37" s="11"/>
      <c r="I37" s="11"/>
      <c r="J37" s="12"/>
      <c r="K37" s="13"/>
      <c r="L37" s="19"/>
    </row>
    <row r="38" spans="2:12" ht="16">
      <c r="B38" s="17"/>
      <c r="C38" s="11"/>
      <c r="D38" s="11" t="s">
        <v>25</v>
      </c>
      <c r="E38" s="11"/>
      <c r="F38" s="11"/>
      <c r="G38" s="11"/>
      <c r="H38" s="11"/>
      <c r="I38" s="11"/>
      <c r="J38" s="12"/>
      <c r="K38" s="13"/>
      <c r="L38" s="19"/>
    </row>
    <row r="39" spans="2:12" ht="16">
      <c r="B39" s="17"/>
      <c r="C39" s="11"/>
      <c r="D39" s="11" t="s">
        <v>26</v>
      </c>
      <c r="E39" s="11"/>
      <c r="F39" s="11"/>
      <c r="G39" s="11"/>
      <c r="H39" s="11"/>
      <c r="I39" s="11"/>
      <c r="J39" s="12"/>
      <c r="K39" s="13"/>
      <c r="L39" s="19"/>
    </row>
    <row r="40" spans="2:12" ht="16">
      <c r="B40" s="17"/>
      <c r="C40" s="11"/>
      <c r="D40" s="11" t="s">
        <v>62</v>
      </c>
      <c r="E40" s="11"/>
      <c r="F40" s="11"/>
      <c r="G40" s="11"/>
      <c r="H40" s="11"/>
      <c r="I40" s="11"/>
      <c r="J40" s="12"/>
      <c r="K40" s="13"/>
      <c r="L40" s="19"/>
    </row>
    <row r="41" spans="2:12" ht="16">
      <c r="B41" s="17"/>
      <c r="C41" s="11"/>
      <c r="D41" s="11" t="s">
        <v>27</v>
      </c>
      <c r="E41" s="11"/>
      <c r="F41" s="11"/>
      <c r="G41" s="11"/>
      <c r="H41" s="11"/>
      <c r="I41" s="11"/>
      <c r="J41" s="12"/>
      <c r="K41" s="13"/>
      <c r="L41" s="19"/>
    </row>
    <row r="42" spans="2:12" ht="16">
      <c r="B42" s="17"/>
      <c r="C42" s="11"/>
      <c r="D42" s="11" t="s">
        <v>28</v>
      </c>
      <c r="E42" s="11"/>
      <c r="F42" s="11"/>
      <c r="G42" s="11"/>
      <c r="H42" s="11"/>
      <c r="I42" s="11"/>
      <c r="J42" s="12"/>
      <c r="K42" s="13"/>
      <c r="L42" s="19"/>
    </row>
    <row r="43" spans="2:12" ht="16">
      <c r="B43" s="17"/>
      <c r="C43" s="11"/>
      <c r="D43" s="11" t="s">
        <v>63</v>
      </c>
      <c r="E43" s="11"/>
      <c r="F43" s="11"/>
      <c r="G43" s="11"/>
      <c r="H43" s="11"/>
      <c r="I43" s="11"/>
      <c r="J43" s="12"/>
      <c r="K43" s="13"/>
      <c r="L43" s="19"/>
    </row>
    <row r="44" spans="2:12" ht="16">
      <c r="B44" s="17"/>
      <c r="C44" s="11"/>
      <c r="D44" s="11" t="s">
        <v>29</v>
      </c>
      <c r="E44" s="11"/>
      <c r="F44" s="11"/>
      <c r="G44" s="11"/>
      <c r="H44" s="11"/>
      <c r="I44" s="11"/>
      <c r="J44" s="12"/>
      <c r="K44" s="13"/>
      <c r="L44" s="19"/>
    </row>
    <row r="45" spans="2:12" ht="16">
      <c r="B45" s="17"/>
      <c r="C45" s="11"/>
      <c r="D45" s="11" t="s">
        <v>30</v>
      </c>
      <c r="E45" s="11"/>
      <c r="F45" s="11"/>
      <c r="G45" s="11"/>
      <c r="H45" s="11"/>
      <c r="I45" s="11"/>
      <c r="J45" s="12"/>
      <c r="K45" s="13"/>
      <c r="L45" s="19"/>
    </row>
    <row r="46" spans="2:12" ht="16">
      <c r="B46" s="17"/>
      <c r="C46" s="11"/>
      <c r="D46" s="11" t="s">
        <v>64</v>
      </c>
      <c r="E46" s="11"/>
      <c r="F46" s="11"/>
      <c r="G46" s="11"/>
      <c r="H46" s="11"/>
      <c r="I46" s="11"/>
      <c r="J46" s="12"/>
      <c r="K46" s="13"/>
      <c r="L46" s="19"/>
    </row>
    <row r="47" spans="2:12" ht="16">
      <c r="B47" s="17"/>
      <c r="C47" s="11"/>
      <c r="D47" s="11" t="s">
        <v>31</v>
      </c>
      <c r="E47" s="11"/>
      <c r="F47" s="11"/>
      <c r="G47" s="11"/>
      <c r="H47" s="11"/>
      <c r="I47" s="11"/>
      <c r="J47" s="12"/>
      <c r="K47" s="13"/>
      <c r="L47" s="19"/>
    </row>
    <row r="48" spans="2:12" ht="16">
      <c r="B48" s="17"/>
      <c r="C48" s="11"/>
      <c r="D48" s="11" t="s">
        <v>32</v>
      </c>
      <c r="E48" s="11"/>
      <c r="F48" s="11"/>
      <c r="G48" s="11"/>
      <c r="H48" s="11"/>
      <c r="I48" s="11"/>
      <c r="J48" s="12"/>
      <c r="K48" s="13"/>
      <c r="L48" s="19"/>
    </row>
    <row r="49" spans="2:12" ht="16">
      <c r="B49" s="17"/>
      <c r="C49" s="11"/>
      <c r="D49" s="11" t="s">
        <v>65</v>
      </c>
      <c r="E49" s="11"/>
      <c r="F49" s="11"/>
      <c r="G49" s="11"/>
      <c r="H49" s="11"/>
      <c r="I49" s="11"/>
      <c r="J49" s="12"/>
      <c r="K49" s="13"/>
      <c r="L49" s="19"/>
    </row>
    <row r="50" spans="2:12" ht="16">
      <c r="B50" s="17"/>
      <c r="C50" s="11"/>
      <c r="D50" s="11" t="s">
        <v>33</v>
      </c>
      <c r="E50" s="11"/>
      <c r="F50" s="11"/>
      <c r="G50" s="11"/>
      <c r="H50" s="11"/>
      <c r="I50" s="11"/>
      <c r="J50" s="12"/>
      <c r="K50" s="13"/>
      <c r="L50" s="19"/>
    </row>
    <row r="51" spans="2:12" ht="16">
      <c r="B51" s="17"/>
      <c r="C51" s="11"/>
      <c r="D51" s="11" t="s">
        <v>34</v>
      </c>
      <c r="E51" s="11"/>
      <c r="F51" s="11"/>
      <c r="G51" s="11"/>
      <c r="H51" s="11"/>
      <c r="I51" s="11"/>
      <c r="J51" s="12"/>
      <c r="K51" s="13"/>
      <c r="L51" s="19"/>
    </row>
    <row r="52" spans="2:12" ht="16">
      <c r="B52" s="17"/>
      <c r="C52" s="11"/>
      <c r="D52" s="11" t="s">
        <v>66</v>
      </c>
      <c r="E52" s="11"/>
      <c r="F52" s="11"/>
      <c r="G52" s="11"/>
      <c r="H52" s="11"/>
      <c r="I52" s="11"/>
      <c r="J52" s="12"/>
      <c r="K52" s="13"/>
      <c r="L52" s="19"/>
    </row>
    <row r="53" spans="2:12" ht="16">
      <c r="B53" s="17"/>
      <c r="C53" s="11"/>
      <c r="D53" s="11" t="s">
        <v>35</v>
      </c>
      <c r="E53" s="11"/>
      <c r="F53" s="11"/>
      <c r="G53" s="11"/>
      <c r="H53" s="11"/>
      <c r="I53" s="11"/>
      <c r="J53" s="12"/>
      <c r="K53" s="13"/>
      <c r="L53" s="19"/>
    </row>
    <row r="54" spans="2:12" ht="16">
      <c r="B54" s="17"/>
      <c r="C54" s="11"/>
      <c r="D54" s="11" t="s">
        <v>36</v>
      </c>
      <c r="E54" s="11"/>
      <c r="F54" s="11"/>
      <c r="G54" s="11"/>
      <c r="H54" s="11"/>
      <c r="I54" s="11"/>
      <c r="J54" s="12"/>
      <c r="K54" s="13"/>
      <c r="L54" s="19"/>
    </row>
    <row r="55" spans="2:12" ht="16">
      <c r="B55" s="17"/>
      <c r="C55" s="11"/>
      <c r="D55" s="11" t="s">
        <v>67</v>
      </c>
      <c r="E55" s="11"/>
      <c r="F55" s="11"/>
      <c r="G55" s="11"/>
      <c r="H55" s="11"/>
      <c r="I55" s="11"/>
      <c r="J55" s="12"/>
      <c r="K55" s="13"/>
      <c r="L55" s="19"/>
    </row>
    <row r="56" spans="2:12" ht="16">
      <c r="B56" s="17"/>
      <c r="C56" s="11"/>
      <c r="D56" s="11" t="s">
        <v>37</v>
      </c>
      <c r="E56" s="11"/>
      <c r="F56" s="11"/>
      <c r="G56" s="11"/>
      <c r="H56" s="11"/>
      <c r="I56" s="11"/>
      <c r="J56" s="12"/>
      <c r="K56" s="13"/>
      <c r="L56" s="19"/>
    </row>
    <row r="57" spans="2:12" ht="16">
      <c r="B57" s="17"/>
      <c r="C57" s="11"/>
      <c r="D57" s="11" t="s">
        <v>38</v>
      </c>
      <c r="E57" s="11"/>
      <c r="F57" s="11"/>
      <c r="G57" s="11"/>
      <c r="H57" s="11"/>
      <c r="I57" s="11"/>
      <c r="J57" s="12"/>
      <c r="K57" s="13"/>
      <c r="L57" s="19"/>
    </row>
    <row r="58" spans="2:12" ht="16">
      <c r="B58" s="17"/>
      <c r="C58" s="11"/>
      <c r="D58" s="11" t="s">
        <v>68</v>
      </c>
      <c r="E58" s="11"/>
      <c r="F58" s="11"/>
      <c r="G58" s="11"/>
      <c r="H58" s="11"/>
      <c r="I58" s="11"/>
      <c r="J58" s="12"/>
      <c r="K58" s="13"/>
      <c r="L58" s="19"/>
    </row>
    <row r="59" spans="2:12" ht="16">
      <c r="B59" s="17"/>
      <c r="C59" s="11"/>
      <c r="D59" s="11" t="s">
        <v>39</v>
      </c>
      <c r="E59" s="11"/>
      <c r="F59" s="11"/>
      <c r="G59" s="11"/>
      <c r="H59" s="11"/>
      <c r="I59" s="11"/>
      <c r="J59" s="12"/>
      <c r="K59" s="13"/>
      <c r="L59" s="19"/>
    </row>
    <row r="60" spans="2:12" ht="16">
      <c r="B60" s="17"/>
      <c r="C60" s="11"/>
      <c r="D60" s="11" t="s">
        <v>40</v>
      </c>
      <c r="E60" s="11"/>
      <c r="F60" s="11"/>
      <c r="G60" s="11"/>
      <c r="H60" s="11"/>
      <c r="I60" s="11"/>
      <c r="J60" s="12"/>
      <c r="K60" s="13"/>
      <c r="L60" s="19"/>
    </row>
    <row r="61" spans="2:12" ht="16">
      <c r="B61" s="17"/>
      <c r="C61" s="11"/>
      <c r="D61" s="11" t="s">
        <v>69</v>
      </c>
      <c r="E61" s="11"/>
      <c r="F61" s="11"/>
      <c r="G61" s="11"/>
      <c r="H61" s="11"/>
      <c r="I61" s="11"/>
      <c r="J61" s="12"/>
      <c r="K61" s="13"/>
      <c r="L61" s="19"/>
    </row>
    <row r="62" spans="2:12" ht="16">
      <c r="B62" s="17"/>
      <c r="C62" s="11"/>
      <c r="D62" s="11" t="s">
        <v>41</v>
      </c>
      <c r="E62" s="11"/>
      <c r="F62" s="11"/>
      <c r="G62" s="11"/>
      <c r="H62" s="11"/>
      <c r="I62" s="11"/>
      <c r="J62" s="12"/>
      <c r="K62" s="13"/>
      <c r="L62" s="19"/>
    </row>
    <row r="63" spans="2:12" ht="16">
      <c r="B63" s="17"/>
      <c r="C63" s="11"/>
      <c r="D63" s="11" t="s">
        <v>42</v>
      </c>
      <c r="E63" s="11"/>
      <c r="F63" s="11"/>
      <c r="G63" s="11"/>
      <c r="H63" s="11"/>
      <c r="I63" s="11"/>
      <c r="J63" s="12"/>
      <c r="K63" s="13"/>
      <c r="L63" s="19"/>
    </row>
    <row r="64" spans="2:12" ht="16">
      <c r="B64" s="17"/>
      <c r="C64" s="11"/>
      <c r="D64" s="11" t="s">
        <v>70</v>
      </c>
      <c r="E64" s="11"/>
      <c r="F64" s="11"/>
      <c r="G64" s="11"/>
      <c r="H64" s="11"/>
      <c r="I64" s="11"/>
      <c r="J64" s="12"/>
      <c r="K64" s="13"/>
      <c r="L64" s="19"/>
    </row>
    <row r="65" spans="2:12" ht="16">
      <c r="B65" s="17"/>
      <c r="C65" s="11"/>
      <c r="D65" s="11" t="s">
        <v>43</v>
      </c>
      <c r="E65" s="11"/>
      <c r="F65" s="11"/>
      <c r="G65" s="11"/>
      <c r="H65" s="11"/>
      <c r="I65" s="11"/>
      <c r="J65" s="12"/>
      <c r="K65" s="13"/>
      <c r="L65" s="19"/>
    </row>
    <row r="66" spans="2:12" ht="16">
      <c r="B66" s="17"/>
      <c r="C66" s="11"/>
      <c r="D66" s="11" t="s">
        <v>44</v>
      </c>
      <c r="E66" s="11"/>
      <c r="F66" s="11"/>
      <c r="G66" s="11"/>
      <c r="H66" s="11"/>
      <c r="I66" s="11"/>
      <c r="J66" s="12"/>
      <c r="K66" s="13"/>
      <c r="L66" s="19"/>
    </row>
    <row r="67" spans="2:12" ht="16">
      <c r="B67" s="17"/>
      <c r="C67" s="11"/>
      <c r="D67" s="11" t="s">
        <v>71</v>
      </c>
      <c r="E67" s="11"/>
      <c r="F67" s="11"/>
      <c r="G67" s="11"/>
      <c r="H67" s="11"/>
      <c r="I67" s="11"/>
      <c r="J67" s="12"/>
      <c r="K67" s="13"/>
      <c r="L67" s="19"/>
    </row>
    <row r="68" spans="2:12" ht="16">
      <c r="B68" s="17"/>
      <c r="C68" s="11"/>
      <c r="D68" s="11" t="s">
        <v>45</v>
      </c>
      <c r="E68" s="11"/>
      <c r="F68" s="11"/>
      <c r="G68" s="11"/>
      <c r="H68" s="11"/>
      <c r="I68" s="11"/>
      <c r="J68" s="12"/>
      <c r="K68" s="13"/>
      <c r="L68" s="19"/>
    </row>
    <row r="69" spans="2:12" ht="16">
      <c r="B69" s="17"/>
      <c r="C69" s="11"/>
      <c r="D69" s="11" t="s">
        <v>46</v>
      </c>
      <c r="E69" s="11"/>
      <c r="F69" s="11"/>
      <c r="G69" s="11"/>
      <c r="H69" s="11"/>
      <c r="I69" s="11"/>
      <c r="J69" s="12"/>
      <c r="K69" s="13"/>
      <c r="L69" s="19"/>
    </row>
    <row r="70" spans="2:12" ht="16">
      <c r="B70" s="17"/>
      <c r="C70" s="11"/>
      <c r="D70" s="11" t="s">
        <v>72</v>
      </c>
      <c r="E70" s="11"/>
      <c r="F70" s="11"/>
      <c r="G70" s="11"/>
      <c r="H70" s="11"/>
      <c r="I70" s="11"/>
      <c r="J70" s="12"/>
      <c r="K70" s="13"/>
      <c r="L70" s="19"/>
    </row>
    <row r="71" spans="2:12" ht="16">
      <c r="B71" s="17"/>
      <c r="C71" s="11"/>
      <c r="D71" s="11" t="s">
        <v>47</v>
      </c>
      <c r="E71" s="11"/>
      <c r="F71" s="11"/>
      <c r="G71" s="11"/>
      <c r="H71" s="11"/>
      <c r="I71" s="11"/>
      <c r="J71" s="12"/>
      <c r="K71" s="13"/>
      <c r="L71" s="19"/>
    </row>
    <row r="72" spans="2:12" ht="16">
      <c r="B72" s="17"/>
      <c r="C72" s="11"/>
      <c r="D72" s="11" t="s">
        <v>48</v>
      </c>
      <c r="E72" s="11"/>
      <c r="F72" s="11"/>
      <c r="G72" s="11"/>
      <c r="H72" s="11"/>
      <c r="I72" s="11"/>
      <c r="J72" s="12"/>
      <c r="K72" s="13"/>
      <c r="L72" s="19"/>
    </row>
    <row r="73" spans="2:12" ht="16">
      <c r="B73" s="17"/>
      <c r="C73" s="11"/>
      <c r="D73" s="11" t="s">
        <v>73</v>
      </c>
      <c r="E73" s="11"/>
      <c r="F73" s="11"/>
      <c r="G73" s="11"/>
      <c r="H73" s="11"/>
      <c r="I73" s="11"/>
      <c r="J73" s="12"/>
      <c r="K73" s="13"/>
      <c r="L73" s="19"/>
    </row>
    <row r="74" spans="2:12" ht="16">
      <c r="B74" s="17"/>
      <c r="C74" s="11"/>
      <c r="D74" s="11" t="s">
        <v>49</v>
      </c>
      <c r="E74" s="11"/>
      <c r="F74" s="11"/>
      <c r="G74" s="11"/>
      <c r="H74" s="11"/>
      <c r="I74" s="11"/>
      <c r="J74" s="12"/>
      <c r="K74" s="13"/>
      <c r="L74" s="19"/>
    </row>
    <row r="75" spans="2:12" ht="16">
      <c r="B75" s="17"/>
      <c r="C75" s="11"/>
      <c r="D75" s="11" t="s">
        <v>50</v>
      </c>
      <c r="E75" s="11"/>
      <c r="F75" s="11"/>
      <c r="G75" s="11"/>
      <c r="H75" s="11"/>
      <c r="I75" s="11"/>
      <c r="J75" s="12"/>
      <c r="K75" s="13"/>
      <c r="L75" s="19"/>
    </row>
    <row r="76" spans="2:12" ht="16">
      <c r="B76" s="17"/>
      <c r="C76" s="11"/>
      <c r="D76" s="11" t="s">
        <v>74</v>
      </c>
      <c r="E76" s="11"/>
      <c r="F76" s="11"/>
      <c r="G76" s="11"/>
      <c r="H76" s="11"/>
      <c r="I76" s="11"/>
      <c r="J76" s="12"/>
      <c r="K76" s="13"/>
      <c r="L76" s="19"/>
    </row>
    <row r="77" spans="2:12" ht="16">
      <c r="B77" s="17"/>
      <c r="C77" s="11"/>
      <c r="D77" s="11" t="s">
        <v>51</v>
      </c>
      <c r="E77" s="11"/>
      <c r="F77" s="11"/>
      <c r="G77" s="11"/>
      <c r="H77" s="11"/>
      <c r="I77" s="11"/>
      <c r="J77" s="12"/>
      <c r="K77" s="13"/>
      <c r="L77" s="19"/>
    </row>
    <row r="78" spans="2:12" ht="16">
      <c r="B78" s="17"/>
      <c r="C78" s="11"/>
      <c r="D78" s="11" t="s">
        <v>52</v>
      </c>
      <c r="E78" s="11"/>
      <c r="F78" s="11"/>
      <c r="G78" s="11"/>
      <c r="H78" s="11"/>
      <c r="I78" s="11"/>
      <c r="J78" s="12"/>
      <c r="K78" s="13"/>
      <c r="L78" s="19"/>
    </row>
    <row r="79" spans="2:12" ht="16">
      <c r="B79" s="17"/>
      <c r="C79" s="11"/>
      <c r="D79" s="11" t="s">
        <v>75</v>
      </c>
      <c r="E79" s="11"/>
      <c r="F79" s="11"/>
      <c r="G79" s="11"/>
      <c r="H79" s="11"/>
      <c r="I79" s="11"/>
      <c r="J79" s="12"/>
      <c r="K79" s="13"/>
      <c r="L79" s="19"/>
    </row>
    <row r="80" spans="2:12" ht="16">
      <c r="B80" s="17"/>
      <c r="C80" s="11"/>
      <c r="D80" s="11" t="s">
        <v>45</v>
      </c>
      <c r="E80" s="11"/>
      <c r="F80" s="11"/>
      <c r="G80" s="11"/>
      <c r="H80" s="11"/>
      <c r="I80" s="11"/>
      <c r="J80" s="12"/>
      <c r="K80" s="13"/>
      <c r="L80" s="19"/>
    </row>
    <row r="81" spans="2:12" ht="16">
      <c r="B81" s="17"/>
      <c r="C81" s="11"/>
      <c r="D81" s="11" t="s">
        <v>171</v>
      </c>
      <c r="E81" s="11"/>
      <c r="F81" s="11"/>
      <c r="G81" s="11"/>
      <c r="H81" s="11"/>
      <c r="I81" s="11"/>
      <c r="J81" s="12"/>
      <c r="K81" s="13"/>
      <c r="L81" s="19"/>
    </row>
    <row r="82" spans="2:12" ht="16">
      <c r="B82" s="17"/>
      <c r="C82" s="12"/>
      <c r="D82" s="12" t="s">
        <v>178</v>
      </c>
      <c r="E82" s="11"/>
      <c r="F82" s="11"/>
      <c r="G82" s="11"/>
      <c r="H82" s="11"/>
      <c r="I82" s="11"/>
      <c r="J82" s="12"/>
      <c r="K82" s="13"/>
      <c r="L82" s="19"/>
    </row>
    <row r="83" spans="2:12" ht="16">
      <c r="B83" s="17"/>
      <c r="C83" s="11"/>
      <c r="D83" s="11" t="s">
        <v>21</v>
      </c>
      <c r="E83" s="11"/>
      <c r="F83" s="11"/>
      <c r="G83" s="11"/>
      <c r="H83" s="11"/>
      <c r="I83" s="11"/>
      <c r="J83" s="12"/>
      <c r="K83" s="13"/>
      <c r="L83" s="19"/>
    </row>
    <row r="84" spans="2:12" ht="16">
      <c r="B84" s="17"/>
      <c r="C84" s="11"/>
      <c r="D84" s="11" t="s">
        <v>172</v>
      </c>
      <c r="E84" s="11"/>
      <c r="F84" s="11"/>
      <c r="G84" s="11"/>
      <c r="H84" s="11"/>
      <c r="I84" s="11"/>
      <c r="J84" s="12"/>
      <c r="K84" s="13"/>
      <c r="L84" s="19"/>
    </row>
    <row r="85" spans="2:12" ht="16">
      <c r="B85" s="17"/>
      <c r="C85" s="12"/>
      <c r="D85" s="12" t="s">
        <v>180</v>
      </c>
      <c r="E85" s="11"/>
      <c r="F85" s="11"/>
      <c r="G85" s="11"/>
      <c r="H85" s="11"/>
      <c r="I85" s="11"/>
      <c r="J85" s="11"/>
      <c r="K85" s="13"/>
      <c r="L85" s="19"/>
    </row>
    <row r="86" spans="2:12" ht="16">
      <c r="B86" s="17"/>
      <c r="C86" s="11"/>
      <c r="D86" s="11" t="s">
        <v>78</v>
      </c>
      <c r="E86" s="11"/>
      <c r="F86" s="11"/>
      <c r="G86" s="11"/>
      <c r="H86" s="11"/>
      <c r="I86" s="11"/>
      <c r="J86" s="11"/>
      <c r="K86" s="13"/>
      <c r="L86" s="19"/>
    </row>
    <row r="87" spans="2:12" ht="16">
      <c r="B87" s="17"/>
      <c r="C87" s="11"/>
      <c r="D87" s="11" t="s">
        <v>173</v>
      </c>
      <c r="E87" s="11"/>
      <c r="F87" s="11"/>
      <c r="G87" s="11"/>
      <c r="H87" s="11"/>
      <c r="I87" s="11"/>
      <c r="J87" s="11"/>
      <c r="K87" s="13"/>
      <c r="L87" s="19"/>
    </row>
    <row r="88" spans="2:12" ht="16">
      <c r="B88" s="17"/>
      <c r="C88" s="12"/>
      <c r="D88" s="12" t="s">
        <v>182</v>
      </c>
      <c r="E88" s="11"/>
      <c r="F88" s="11"/>
      <c r="G88" s="11"/>
      <c r="H88" s="11"/>
      <c r="I88" s="11"/>
      <c r="J88" s="11"/>
      <c r="K88" s="13"/>
      <c r="L88" s="19"/>
    </row>
    <row r="89" spans="2:12" ht="16">
      <c r="B89" s="17"/>
      <c r="C89" s="11"/>
      <c r="D89" s="11" t="s">
        <v>80</v>
      </c>
      <c r="E89" s="11"/>
      <c r="F89" s="11"/>
      <c r="G89" s="11"/>
      <c r="H89" s="11"/>
      <c r="I89" s="11"/>
      <c r="J89" s="11"/>
      <c r="K89" s="13"/>
      <c r="L89" s="19"/>
    </row>
    <row r="90" spans="2:12" ht="16">
      <c r="B90" s="17"/>
      <c r="C90" s="11"/>
      <c r="D90" s="11" t="s">
        <v>44</v>
      </c>
      <c r="E90" s="11"/>
      <c r="F90" s="11"/>
      <c r="G90" s="11"/>
      <c r="H90" s="11"/>
      <c r="I90" s="11"/>
      <c r="J90" s="11"/>
      <c r="K90" s="13"/>
      <c r="L90" s="19"/>
    </row>
    <row r="91" spans="2:12" ht="16">
      <c r="B91" s="17"/>
      <c r="C91" s="12"/>
      <c r="D91" s="12" t="s">
        <v>184</v>
      </c>
      <c r="E91" s="11"/>
      <c r="F91" s="11"/>
      <c r="G91" s="11"/>
      <c r="H91" s="11"/>
      <c r="I91" s="11"/>
      <c r="J91" s="11"/>
      <c r="K91" s="13"/>
      <c r="L91" s="19"/>
    </row>
    <row r="92" spans="2:12" ht="16">
      <c r="B92" s="17"/>
      <c r="C92" s="11"/>
      <c r="D92" s="11" t="s">
        <v>82</v>
      </c>
      <c r="E92" s="11"/>
      <c r="F92" s="11"/>
      <c r="G92" s="11"/>
      <c r="H92" s="11"/>
      <c r="I92" s="11"/>
      <c r="J92" s="11"/>
      <c r="K92" s="13"/>
      <c r="L92" s="19"/>
    </row>
    <row r="93" spans="2:12" ht="16">
      <c r="B93" s="17"/>
      <c r="C93" s="11"/>
      <c r="D93" s="11" t="s">
        <v>174</v>
      </c>
      <c r="E93" s="11"/>
      <c r="F93" s="11"/>
      <c r="G93" s="11"/>
      <c r="H93" s="11"/>
      <c r="I93" s="11"/>
      <c r="J93" s="11"/>
      <c r="K93" s="13"/>
      <c r="L93" s="19"/>
    </row>
    <row r="94" spans="2:12" ht="16">
      <c r="B94" s="17"/>
      <c r="C94" s="12"/>
      <c r="D94" s="12" t="s">
        <v>186</v>
      </c>
      <c r="E94" s="11"/>
      <c r="F94" s="11"/>
      <c r="G94" s="11"/>
      <c r="H94" s="11"/>
      <c r="I94" s="11"/>
      <c r="J94" s="11"/>
      <c r="K94" s="13"/>
      <c r="L94" s="19"/>
    </row>
    <row r="95" spans="2:12" ht="16">
      <c r="B95" s="17"/>
      <c r="C95" s="11"/>
      <c r="D95" s="11" t="s">
        <v>84</v>
      </c>
      <c r="E95" s="11"/>
      <c r="F95" s="11"/>
      <c r="G95" s="11"/>
      <c r="H95" s="11"/>
      <c r="I95" s="11"/>
      <c r="J95" s="11"/>
      <c r="K95" s="13"/>
      <c r="L95" s="19"/>
    </row>
    <row r="96" spans="2:12" ht="16">
      <c r="B96" s="17"/>
      <c r="C96" s="11"/>
      <c r="D96" s="11" t="s">
        <v>175</v>
      </c>
      <c r="E96" s="11"/>
      <c r="F96" s="11"/>
      <c r="G96" s="11"/>
      <c r="H96" s="11"/>
      <c r="I96" s="11"/>
      <c r="J96" s="11"/>
      <c r="K96" s="13"/>
      <c r="L96" s="19"/>
    </row>
    <row r="97" spans="2:12" ht="16">
      <c r="B97" s="17"/>
      <c r="C97" s="12"/>
      <c r="D97" s="12" t="s">
        <v>188</v>
      </c>
      <c r="E97" s="11"/>
      <c r="F97" s="11"/>
      <c r="G97" s="11"/>
      <c r="H97" s="11"/>
      <c r="I97" s="11"/>
      <c r="J97" s="11"/>
      <c r="K97" s="13"/>
      <c r="L97" s="19"/>
    </row>
    <row r="98" spans="2:12" ht="16">
      <c r="B98" s="17"/>
      <c r="C98" s="11"/>
      <c r="D98" s="11" t="s">
        <v>86</v>
      </c>
      <c r="E98" s="11"/>
      <c r="F98" s="11"/>
      <c r="G98" s="11"/>
      <c r="H98" s="11"/>
      <c r="I98" s="11"/>
      <c r="J98" s="11"/>
      <c r="K98" s="13"/>
      <c r="L98" s="19"/>
    </row>
    <row r="99" spans="2:12" ht="16">
      <c r="B99" s="17"/>
      <c r="C99" s="11"/>
      <c r="D99" s="11" t="s">
        <v>28</v>
      </c>
      <c r="E99" s="11"/>
      <c r="F99" s="11"/>
      <c r="G99" s="11"/>
      <c r="H99" s="11"/>
      <c r="I99" s="11"/>
      <c r="J99" s="11"/>
      <c r="K99" s="13"/>
      <c r="L99" s="19"/>
    </row>
    <row r="100" spans="2:12" ht="16">
      <c r="B100" s="17"/>
      <c r="C100" s="12"/>
      <c r="D100" s="12" t="s">
        <v>190</v>
      </c>
      <c r="E100" s="11"/>
      <c r="F100" s="11"/>
      <c r="G100" s="11"/>
      <c r="H100" s="11"/>
      <c r="I100" s="11"/>
      <c r="J100" s="11"/>
      <c r="K100" s="13"/>
      <c r="L100" s="19"/>
    </row>
    <row r="101" spans="2:12" ht="16">
      <c r="B101" s="17"/>
      <c r="C101" s="11"/>
      <c r="D101" s="11" t="s">
        <v>88</v>
      </c>
      <c r="E101" s="11"/>
      <c r="F101" s="11"/>
      <c r="G101" s="11"/>
      <c r="H101" s="11"/>
      <c r="I101" s="11"/>
      <c r="J101" s="11"/>
      <c r="K101" s="13"/>
      <c r="L101" s="19"/>
    </row>
    <row r="102" spans="2:12" ht="16">
      <c r="B102" s="17"/>
      <c r="C102" s="11"/>
      <c r="D102" s="11" t="s">
        <v>176</v>
      </c>
      <c r="E102" s="11"/>
      <c r="F102" s="11"/>
      <c r="G102" s="11"/>
      <c r="H102" s="11"/>
      <c r="I102" s="11"/>
      <c r="J102" s="11"/>
      <c r="K102" s="13"/>
      <c r="L102" s="19"/>
    </row>
    <row r="103" spans="2:12" ht="16">
      <c r="B103" s="17"/>
      <c r="C103" s="12"/>
      <c r="D103" s="12" t="s">
        <v>192</v>
      </c>
      <c r="E103" s="11"/>
      <c r="F103" s="11"/>
      <c r="G103" s="11"/>
      <c r="H103" s="11"/>
      <c r="I103" s="11"/>
      <c r="J103" s="11"/>
      <c r="K103" s="13"/>
      <c r="L103" s="19"/>
    </row>
    <row r="104" spans="2:12" ht="16">
      <c r="B104" s="17"/>
      <c r="C104" s="11"/>
      <c r="D104" s="11" t="s">
        <v>90</v>
      </c>
      <c r="E104" s="11"/>
      <c r="F104" s="11"/>
      <c r="G104" s="11"/>
      <c r="H104" s="11"/>
      <c r="I104" s="11"/>
      <c r="J104" s="11"/>
      <c r="K104" s="13"/>
      <c r="L104" s="19"/>
    </row>
    <row r="105" spans="2:12" ht="16">
      <c r="B105" s="17"/>
      <c r="C105" s="11"/>
      <c r="D105" s="11" t="s">
        <v>177</v>
      </c>
      <c r="E105" s="11"/>
      <c r="F105" s="11"/>
      <c r="G105" s="11"/>
      <c r="H105" s="11"/>
      <c r="I105" s="11"/>
      <c r="J105" s="11"/>
      <c r="K105" s="13"/>
      <c r="L105" s="19"/>
    </row>
    <row r="106" spans="2:12" ht="16">
      <c r="B106" s="17"/>
      <c r="C106" s="12"/>
      <c r="D106" s="12" t="s">
        <v>194</v>
      </c>
      <c r="E106" s="11"/>
      <c r="F106" s="11"/>
      <c r="G106" s="11"/>
      <c r="H106" s="11"/>
      <c r="I106" s="11"/>
      <c r="J106" s="11"/>
      <c r="K106" s="13"/>
      <c r="L106" s="19"/>
    </row>
    <row r="107" spans="2:12" ht="16">
      <c r="B107" s="17"/>
      <c r="C107" s="11"/>
      <c r="D107" s="11" t="s">
        <v>91</v>
      </c>
      <c r="E107" s="11"/>
      <c r="F107" s="11"/>
      <c r="G107" s="11"/>
      <c r="H107" s="11"/>
      <c r="I107" s="11"/>
      <c r="J107" s="11"/>
      <c r="K107" s="13"/>
      <c r="L107" s="19"/>
    </row>
    <row r="108" spans="2:12" ht="16">
      <c r="B108" s="17"/>
      <c r="C108" s="11"/>
      <c r="D108" s="11" t="s">
        <v>171</v>
      </c>
      <c r="E108" s="11"/>
      <c r="F108" s="11"/>
      <c r="G108" s="11"/>
      <c r="H108" s="11"/>
      <c r="I108" s="11"/>
      <c r="J108" s="11"/>
      <c r="K108" s="13"/>
      <c r="L108" s="19"/>
    </row>
    <row r="109" spans="2:12" ht="16">
      <c r="B109" s="17"/>
      <c r="C109" s="12"/>
      <c r="D109" s="12" t="s">
        <v>196</v>
      </c>
      <c r="E109" s="11"/>
      <c r="F109" s="11"/>
      <c r="G109" s="11"/>
      <c r="H109" s="11"/>
      <c r="I109" s="11"/>
      <c r="J109" s="11"/>
      <c r="K109" s="13"/>
      <c r="L109" s="19"/>
    </row>
    <row r="110" spans="2:12" ht="16">
      <c r="B110" s="17"/>
      <c r="C110" s="11"/>
      <c r="D110" s="11" t="s">
        <v>47</v>
      </c>
      <c r="E110" s="11"/>
      <c r="F110" s="11"/>
      <c r="G110" s="11"/>
      <c r="H110" s="11"/>
      <c r="I110" s="11"/>
      <c r="J110" s="11"/>
      <c r="K110" s="13"/>
      <c r="L110" s="19"/>
    </row>
    <row r="111" spans="2:12" ht="16">
      <c r="B111" s="17"/>
      <c r="C111" s="11"/>
      <c r="D111" s="11" t="s">
        <v>171</v>
      </c>
      <c r="E111" s="11"/>
      <c r="F111" s="11"/>
      <c r="G111" s="11"/>
      <c r="H111" s="11"/>
      <c r="I111" s="11"/>
      <c r="J111" s="11"/>
      <c r="K111" s="13"/>
      <c r="L111" s="19"/>
    </row>
    <row r="112" spans="2:12" ht="16">
      <c r="B112" s="17"/>
      <c r="C112" s="12"/>
      <c r="D112" s="12" t="s">
        <v>198</v>
      </c>
      <c r="E112" s="11"/>
      <c r="F112" s="11"/>
      <c r="G112" s="11"/>
      <c r="H112" s="11"/>
      <c r="I112" s="11"/>
      <c r="J112" s="11"/>
      <c r="K112" s="13"/>
      <c r="L112" s="19"/>
    </row>
    <row r="113" spans="2:12" ht="16">
      <c r="B113" s="17"/>
      <c r="C113" s="11"/>
      <c r="D113" s="11" t="s">
        <v>94</v>
      </c>
      <c r="E113" s="11"/>
      <c r="F113" s="11"/>
      <c r="G113" s="11"/>
      <c r="H113" s="11"/>
      <c r="I113" s="11"/>
      <c r="J113" s="11"/>
      <c r="K113" s="13"/>
      <c r="L113" s="19"/>
    </row>
    <row r="114" spans="2:12" ht="16">
      <c r="B114" s="17"/>
      <c r="C114" s="11"/>
      <c r="D114" s="11" t="s">
        <v>172</v>
      </c>
      <c r="E114" s="11"/>
      <c r="F114" s="11"/>
      <c r="G114" s="11"/>
      <c r="H114" s="11"/>
      <c r="I114" s="11"/>
      <c r="J114" s="11"/>
      <c r="K114" s="13"/>
      <c r="L114" s="19"/>
    </row>
    <row r="115" spans="2:12" ht="16">
      <c r="B115" s="17"/>
      <c r="C115" s="12"/>
      <c r="D115" s="12" t="s">
        <v>200</v>
      </c>
      <c r="E115" s="11"/>
      <c r="F115" s="11"/>
      <c r="G115" s="11"/>
      <c r="H115" s="11"/>
      <c r="I115" s="11"/>
      <c r="J115" s="11"/>
      <c r="K115" s="13"/>
      <c r="L115" s="19"/>
    </row>
    <row r="116" spans="2:12" ht="16">
      <c r="B116" s="17"/>
      <c r="C116" s="11"/>
      <c r="D116" s="11" t="s">
        <v>96</v>
      </c>
      <c r="E116" s="11"/>
      <c r="F116" s="11"/>
      <c r="G116" s="11"/>
      <c r="H116" s="11"/>
      <c r="I116" s="11"/>
      <c r="J116" s="11"/>
      <c r="K116" s="13"/>
      <c r="L116" s="19"/>
    </row>
    <row r="117" spans="2:12" ht="16">
      <c r="B117" s="17"/>
      <c r="C117" s="11"/>
      <c r="D117" s="11" t="s">
        <v>173</v>
      </c>
      <c r="E117" s="11"/>
      <c r="F117" s="11"/>
      <c r="G117" s="11"/>
      <c r="H117" s="11"/>
      <c r="I117" s="11"/>
      <c r="J117" s="11"/>
      <c r="K117" s="13"/>
      <c r="L117" s="19"/>
    </row>
    <row r="118" spans="2:12" ht="16">
      <c r="B118" s="17"/>
      <c r="C118" s="12"/>
      <c r="D118" s="12" t="s">
        <v>202</v>
      </c>
      <c r="E118" s="11"/>
      <c r="F118" s="11"/>
      <c r="G118" s="11"/>
      <c r="H118" s="11"/>
      <c r="I118" s="11"/>
      <c r="J118" s="11"/>
      <c r="K118" s="13"/>
      <c r="L118" s="19"/>
    </row>
    <row r="119" spans="2:12" ht="16">
      <c r="B119" s="17"/>
      <c r="C119" s="11"/>
      <c r="D119" s="11" t="s">
        <v>98</v>
      </c>
      <c r="E119" s="11"/>
      <c r="F119" s="11"/>
      <c r="G119" s="11"/>
      <c r="H119" s="11"/>
      <c r="I119" s="11"/>
      <c r="J119" s="11"/>
      <c r="K119" s="13"/>
      <c r="L119" s="19"/>
    </row>
    <row r="120" spans="2:12" ht="16">
      <c r="B120" s="17"/>
      <c r="C120" s="11"/>
      <c r="D120" s="11" t="s">
        <v>44</v>
      </c>
      <c r="E120" s="11"/>
      <c r="F120" s="11"/>
      <c r="G120" s="11"/>
      <c r="H120" s="11"/>
      <c r="I120" s="11"/>
      <c r="J120" s="11"/>
      <c r="K120" s="13"/>
      <c r="L120" s="19"/>
    </row>
    <row r="121" spans="2:12" ht="16">
      <c r="B121" s="17"/>
      <c r="C121" s="12"/>
      <c r="D121" s="12" t="s">
        <v>204</v>
      </c>
      <c r="E121" s="11"/>
      <c r="F121" s="11"/>
      <c r="G121" s="11"/>
      <c r="H121" s="11"/>
      <c r="I121" s="11"/>
      <c r="J121" s="11"/>
      <c r="K121" s="13"/>
      <c r="L121" s="19"/>
    </row>
    <row r="122" spans="2:12" ht="16">
      <c r="B122" s="17"/>
      <c r="C122" s="11"/>
      <c r="D122" s="11" t="s">
        <v>99</v>
      </c>
      <c r="E122" s="11"/>
      <c r="F122" s="11"/>
      <c r="G122" s="11"/>
      <c r="H122" s="11"/>
      <c r="I122" s="11"/>
      <c r="J122" s="11"/>
      <c r="K122" s="13"/>
      <c r="L122" s="19"/>
    </row>
    <row r="123" spans="2:12" ht="16">
      <c r="B123" s="17"/>
      <c r="C123" s="11"/>
      <c r="D123" s="11" t="s">
        <v>174</v>
      </c>
      <c r="E123" s="11"/>
      <c r="F123" s="11"/>
      <c r="G123" s="11"/>
      <c r="H123" s="11"/>
      <c r="I123" s="11"/>
      <c r="J123" s="11"/>
      <c r="K123" s="13"/>
      <c r="L123" s="19"/>
    </row>
    <row r="124" spans="2:12" ht="16">
      <c r="B124" s="17"/>
      <c r="C124" s="12"/>
      <c r="D124" s="12" t="s">
        <v>206</v>
      </c>
      <c r="E124" s="11"/>
      <c r="F124" s="11"/>
      <c r="G124" s="11"/>
      <c r="H124" s="11"/>
      <c r="I124" s="11"/>
      <c r="J124" s="11"/>
      <c r="K124" s="13"/>
      <c r="L124" s="19"/>
    </row>
    <row r="125" spans="2:12" ht="16">
      <c r="B125" s="17"/>
      <c r="C125" s="11"/>
      <c r="D125" s="11" t="s">
        <v>101</v>
      </c>
      <c r="E125" s="11"/>
      <c r="F125" s="11"/>
      <c r="G125" s="11"/>
      <c r="H125" s="11"/>
      <c r="I125" s="11"/>
      <c r="J125" s="11"/>
      <c r="K125" s="13"/>
      <c r="L125" s="19"/>
    </row>
    <row r="126" spans="2:12" ht="16">
      <c r="B126" s="17"/>
      <c r="C126" s="11"/>
      <c r="D126" s="11" t="s">
        <v>175</v>
      </c>
      <c r="E126" s="11"/>
      <c r="F126" s="11"/>
      <c r="G126" s="11"/>
      <c r="H126" s="11"/>
      <c r="I126" s="11"/>
      <c r="J126" s="11"/>
      <c r="K126" s="13"/>
      <c r="L126" s="19"/>
    </row>
    <row r="127" spans="2:12" ht="16">
      <c r="B127" s="17"/>
      <c r="C127" s="12"/>
      <c r="D127" s="12" t="s">
        <v>208</v>
      </c>
      <c r="E127" s="11"/>
      <c r="F127" s="11"/>
      <c r="G127" s="11"/>
      <c r="H127" s="11"/>
      <c r="I127" s="11"/>
      <c r="J127" s="11"/>
      <c r="K127" s="13"/>
      <c r="L127" s="19"/>
    </row>
    <row r="128" spans="2:12" ht="16">
      <c r="B128" s="17"/>
      <c r="C128" s="11"/>
      <c r="D128" s="11" t="s">
        <v>103</v>
      </c>
      <c r="E128" s="11"/>
      <c r="F128" s="11"/>
      <c r="G128" s="11"/>
      <c r="H128" s="11"/>
      <c r="I128" s="11"/>
      <c r="J128" s="11"/>
      <c r="K128" s="13"/>
      <c r="L128" s="19"/>
    </row>
    <row r="129" spans="2:12" ht="16">
      <c r="B129" s="17"/>
      <c r="C129" s="11"/>
      <c r="D129" s="11" t="s">
        <v>28</v>
      </c>
      <c r="E129" s="11"/>
      <c r="F129" s="11"/>
      <c r="G129" s="11"/>
      <c r="H129" s="11"/>
      <c r="I129" s="11"/>
      <c r="J129" s="11"/>
      <c r="K129" s="13"/>
      <c r="L129" s="19"/>
    </row>
    <row r="130" spans="2:12" ht="16">
      <c r="B130" s="17"/>
      <c r="C130" s="12"/>
      <c r="D130" s="12" t="s">
        <v>210</v>
      </c>
      <c r="E130" s="11"/>
      <c r="F130" s="11"/>
      <c r="G130" s="11"/>
      <c r="H130" s="11"/>
      <c r="I130" s="11"/>
      <c r="J130" s="11"/>
      <c r="K130" s="13"/>
      <c r="L130" s="19"/>
    </row>
    <row r="131" spans="2:12" ht="16">
      <c r="B131" s="17"/>
      <c r="C131" s="11"/>
      <c r="D131" s="11" t="s">
        <v>105</v>
      </c>
      <c r="E131" s="11"/>
      <c r="F131" s="11"/>
      <c r="G131" s="11"/>
      <c r="H131" s="11"/>
      <c r="I131" s="11"/>
      <c r="J131" s="11"/>
      <c r="K131" s="13"/>
      <c r="L131" s="19"/>
    </row>
    <row r="132" spans="2:12" ht="16">
      <c r="B132" s="17"/>
      <c r="C132" s="11"/>
      <c r="D132" s="11" t="s">
        <v>176</v>
      </c>
      <c r="E132" s="11"/>
      <c r="F132" s="11"/>
      <c r="G132" s="11"/>
      <c r="H132" s="11"/>
      <c r="I132" s="11"/>
      <c r="J132" s="11"/>
      <c r="K132" s="13"/>
      <c r="L132" s="19"/>
    </row>
    <row r="133" spans="2:12" ht="16">
      <c r="B133" s="17"/>
      <c r="C133" s="12"/>
      <c r="D133" s="12" t="s">
        <v>212</v>
      </c>
      <c r="E133" s="11"/>
      <c r="F133" s="11"/>
      <c r="G133" s="11"/>
      <c r="H133" s="11"/>
      <c r="I133" s="11"/>
      <c r="J133" s="11"/>
      <c r="K133" s="13"/>
      <c r="L133" s="19"/>
    </row>
    <row r="134" spans="2:12" ht="16">
      <c r="B134" s="17"/>
      <c r="C134" s="11"/>
      <c r="D134" s="11" t="s">
        <v>107</v>
      </c>
      <c r="E134" s="11"/>
      <c r="F134" s="11"/>
      <c r="G134" s="11"/>
      <c r="H134" s="11"/>
      <c r="I134" s="11"/>
      <c r="J134" s="11"/>
      <c r="K134" s="13"/>
      <c r="L134" s="19"/>
    </row>
    <row r="135" spans="2:12" ht="16">
      <c r="B135" s="17"/>
      <c r="C135" s="11"/>
      <c r="D135" s="11" t="s">
        <v>177</v>
      </c>
      <c r="E135" s="11"/>
      <c r="F135" s="11"/>
      <c r="G135" s="11"/>
      <c r="H135" s="11"/>
      <c r="I135" s="13"/>
      <c r="J135" s="13"/>
      <c r="K135" s="13"/>
      <c r="L135" s="19"/>
    </row>
    <row r="136" spans="2:12" ht="16">
      <c r="B136" s="17"/>
      <c r="C136" s="12"/>
      <c r="D136" s="12" t="s">
        <v>214</v>
      </c>
      <c r="E136" s="11"/>
      <c r="F136" s="13"/>
      <c r="G136" s="13"/>
      <c r="H136" s="13"/>
      <c r="I136" s="13"/>
      <c r="J136" s="13"/>
      <c r="K136" s="13"/>
      <c r="L136" s="19"/>
    </row>
    <row r="137" spans="2:12" ht="16">
      <c r="B137" s="17"/>
      <c r="C137" s="11"/>
      <c r="D137" s="11" t="s">
        <v>109</v>
      </c>
      <c r="E137" s="11"/>
      <c r="F137" s="13"/>
      <c r="G137" s="13"/>
      <c r="H137" s="13"/>
      <c r="I137" s="13"/>
      <c r="J137" s="13"/>
      <c r="K137" s="13"/>
      <c r="L137" s="19"/>
    </row>
    <row r="138" spans="2:12" ht="16">
      <c r="B138" s="17"/>
      <c r="C138" s="11"/>
      <c r="D138" s="11" t="s">
        <v>171</v>
      </c>
      <c r="E138" s="11"/>
      <c r="F138" s="13"/>
      <c r="G138" s="13"/>
      <c r="H138" s="13"/>
      <c r="I138" s="13"/>
      <c r="J138" s="13"/>
      <c r="K138" s="13"/>
      <c r="L138" s="19"/>
    </row>
    <row r="139" spans="2:12" ht="16">
      <c r="B139" s="17"/>
      <c r="C139" s="12"/>
      <c r="D139" s="12" t="s">
        <v>216</v>
      </c>
      <c r="E139" s="11"/>
      <c r="F139" s="13"/>
      <c r="G139" s="13"/>
      <c r="H139" s="13"/>
      <c r="I139" s="13"/>
      <c r="J139" s="13"/>
      <c r="K139" s="13"/>
      <c r="L139" s="19"/>
    </row>
    <row r="140" spans="2:12" ht="16">
      <c r="B140" s="17"/>
      <c r="C140" s="11"/>
      <c r="D140" s="11" t="s">
        <v>111</v>
      </c>
      <c r="E140" s="11"/>
      <c r="F140" s="13"/>
      <c r="G140" s="13"/>
      <c r="H140" s="13"/>
      <c r="I140" s="13"/>
      <c r="J140" s="13"/>
      <c r="K140" s="13"/>
      <c r="L140" s="19"/>
    </row>
    <row r="141" spans="2:12" ht="16">
      <c r="B141" s="17"/>
      <c r="C141" s="11"/>
      <c r="D141" s="11" t="s">
        <v>171</v>
      </c>
      <c r="E141" s="11"/>
      <c r="F141" s="13"/>
      <c r="G141" s="13"/>
      <c r="H141" s="13"/>
      <c r="I141" s="13"/>
      <c r="J141" s="13"/>
      <c r="K141" s="13"/>
      <c r="L141" s="19"/>
    </row>
    <row r="142" spans="2:12" ht="16">
      <c r="B142" s="17"/>
      <c r="C142" s="12"/>
      <c r="D142" s="12" t="s">
        <v>218</v>
      </c>
      <c r="E142" s="11"/>
      <c r="F142" s="13"/>
      <c r="G142" s="13"/>
      <c r="H142" s="13"/>
      <c r="I142" s="13"/>
      <c r="J142" s="13"/>
      <c r="K142" s="13"/>
      <c r="L142" s="19"/>
    </row>
    <row r="143" spans="2:12" ht="16">
      <c r="B143" s="17"/>
      <c r="C143" s="11"/>
      <c r="D143" s="11" t="s">
        <v>113</v>
      </c>
      <c r="E143" s="11"/>
      <c r="F143" s="13"/>
      <c r="G143" s="13"/>
      <c r="H143" s="13"/>
      <c r="I143" s="13"/>
      <c r="J143" s="13"/>
      <c r="K143" s="13"/>
      <c r="L143" s="19"/>
    </row>
    <row r="144" spans="2:12" ht="16">
      <c r="B144" s="17"/>
      <c r="C144" s="11"/>
      <c r="D144" s="11" t="s">
        <v>172</v>
      </c>
      <c r="E144" s="11"/>
      <c r="F144" s="13"/>
      <c r="G144" s="13"/>
      <c r="H144" s="13"/>
      <c r="I144" s="13"/>
      <c r="J144" s="13"/>
      <c r="K144" s="13"/>
      <c r="L144" s="19"/>
    </row>
    <row r="145" spans="2:12" ht="16">
      <c r="B145" s="17"/>
      <c r="C145" s="12"/>
      <c r="D145" s="12" t="s">
        <v>220</v>
      </c>
      <c r="E145" s="11"/>
      <c r="F145" s="13"/>
      <c r="G145" s="13"/>
      <c r="H145" s="13"/>
      <c r="I145" s="13"/>
      <c r="J145" s="13"/>
      <c r="K145" s="13"/>
      <c r="L145" s="19"/>
    </row>
    <row r="146" spans="2:12" ht="16">
      <c r="B146" s="17"/>
      <c r="C146" s="11"/>
      <c r="D146" s="11" t="s">
        <v>115</v>
      </c>
      <c r="E146" s="11"/>
      <c r="F146" s="13"/>
      <c r="G146" s="13"/>
      <c r="H146" s="13"/>
      <c r="I146" s="13"/>
      <c r="J146" s="13"/>
      <c r="K146" s="13"/>
      <c r="L146" s="19"/>
    </row>
    <row r="147" spans="2:12" ht="16">
      <c r="B147" s="17"/>
      <c r="C147" s="11"/>
      <c r="D147" s="11" t="s">
        <v>173</v>
      </c>
      <c r="E147" s="11"/>
      <c r="F147" s="13"/>
      <c r="G147" s="13"/>
      <c r="H147" s="13"/>
      <c r="I147" s="13"/>
      <c r="J147" s="13"/>
      <c r="K147" s="13"/>
      <c r="L147" s="19"/>
    </row>
    <row r="148" spans="2:12" ht="16">
      <c r="B148" s="17"/>
      <c r="C148" s="12"/>
      <c r="D148" s="12" t="s">
        <v>222</v>
      </c>
      <c r="E148" s="11"/>
      <c r="F148" s="13"/>
      <c r="G148" s="13"/>
      <c r="H148" s="13"/>
      <c r="I148" s="13"/>
      <c r="J148" s="13"/>
      <c r="K148" s="13"/>
      <c r="L148" s="19"/>
    </row>
    <row r="149" spans="2:12" ht="16">
      <c r="B149" s="17"/>
      <c r="C149" s="11"/>
      <c r="D149" s="11" t="s">
        <v>117</v>
      </c>
      <c r="E149" s="11"/>
      <c r="F149" s="13"/>
      <c r="G149" s="13"/>
      <c r="H149" s="13"/>
      <c r="I149" s="13"/>
      <c r="J149" s="13"/>
      <c r="K149" s="13"/>
      <c r="L149" s="19"/>
    </row>
    <row r="150" spans="2:12" ht="16">
      <c r="B150" s="17"/>
      <c r="C150" s="11"/>
      <c r="D150" s="11" t="s">
        <v>44</v>
      </c>
      <c r="E150" s="11"/>
      <c r="F150" s="13"/>
      <c r="G150" s="13"/>
      <c r="H150" s="13"/>
      <c r="I150" s="13"/>
      <c r="J150" s="13"/>
      <c r="K150" s="13"/>
      <c r="L150" s="19"/>
    </row>
    <row r="151" spans="2:12" ht="16">
      <c r="B151" s="17"/>
      <c r="C151" s="12"/>
      <c r="D151" s="12" t="s">
        <v>224</v>
      </c>
      <c r="E151" s="11"/>
      <c r="F151" s="13"/>
      <c r="G151" s="13"/>
      <c r="H151" s="13"/>
      <c r="I151" s="13"/>
      <c r="J151" s="13"/>
      <c r="K151" s="13"/>
      <c r="L151" s="19"/>
    </row>
    <row r="152" spans="2:12" ht="16">
      <c r="B152" s="17"/>
      <c r="C152" s="11"/>
      <c r="D152" s="11" t="s">
        <v>119</v>
      </c>
      <c r="E152" s="11"/>
      <c r="F152" s="13"/>
      <c r="G152" s="13"/>
      <c r="H152" s="13"/>
      <c r="I152" s="13"/>
      <c r="J152" s="13"/>
      <c r="K152" s="13"/>
      <c r="L152" s="19"/>
    </row>
    <row r="153" spans="2:12" ht="16">
      <c r="B153" s="17"/>
      <c r="C153" s="11"/>
      <c r="D153" s="11" t="s">
        <v>174</v>
      </c>
      <c r="E153" s="11"/>
      <c r="F153" s="13"/>
      <c r="G153" s="13"/>
      <c r="H153" s="13"/>
      <c r="I153" s="13"/>
      <c r="J153" s="13"/>
      <c r="K153" s="13"/>
      <c r="L153" s="19"/>
    </row>
    <row r="154" spans="2:12" ht="16">
      <c r="B154" s="17"/>
      <c r="C154" s="12"/>
      <c r="D154" s="12" t="s">
        <v>226</v>
      </c>
      <c r="E154" s="11"/>
      <c r="F154" s="13"/>
      <c r="G154" s="13"/>
      <c r="H154" s="13"/>
      <c r="I154" s="13"/>
      <c r="J154" s="13"/>
      <c r="K154" s="13"/>
      <c r="L154" s="19"/>
    </row>
    <row r="155" spans="2:12" ht="16">
      <c r="B155" s="17"/>
      <c r="C155" s="11"/>
      <c r="D155" s="11" t="s">
        <v>121</v>
      </c>
      <c r="E155" s="11"/>
      <c r="F155" s="13"/>
      <c r="G155" s="13"/>
      <c r="H155" s="13"/>
      <c r="I155" s="13"/>
      <c r="J155" s="13"/>
      <c r="K155" s="13"/>
      <c r="L155" s="19"/>
    </row>
    <row r="156" spans="2:12" ht="16">
      <c r="B156" s="17"/>
      <c r="C156" s="11"/>
      <c r="D156" s="11" t="s">
        <v>175</v>
      </c>
      <c r="E156" s="11"/>
      <c r="F156" s="13"/>
      <c r="G156" s="13"/>
      <c r="H156" s="13"/>
      <c r="I156" s="13"/>
      <c r="J156" s="13"/>
      <c r="K156" s="13"/>
      <c r="L156" s="19"/>
    </row>
    <row r="157" spans="2:12" ht="16">
      <c r="B157" s="17"/>
      <c r="C157" s="12"/>
      <c r="D157" s="12" t="s">
        <v>228</v>
      </c>
      <c r="E157" s="11"/>
      <c r="F157" s="13"/>
      <c r="G157" s="13"/>
      <c r="H157" s="13"/>
      <c r="I157" s="13"/>
      <c r="J157" s="13"/>
      <c r="K157" s="13"/>
      <c r="L157" s="19"/>
    </row>
    <row r="158" spans="2:12" ht="16">
      <c r="B158" s="17"/>
      <c r="C158" s="11"/>
      <c r="D158" s="11" t="s">
        <v>123</v>
      </c>
      <c r="E158" s="11"/>
      <c r="F158" s="13"/>
      <c r="G158" s="13"/>
      <c r="H158" s="13"/>
      <c r="I158" s="13"/>
      <c r="J158" s="13"/>
      <c r="K158" s="13"/>
      <c r="L158" s="19"/>
    </row>
    <row r="159" spans="2:12" ht="16">
      <c r="B159" s="17"/>
      <c r="C159" s="11"/>
      <c r="D159" s="11" t="s">
        <v>28</v>
      </c>
      <c r="E159" s="11"/>
      <c r="F159" s="13"/>
      <c r="G159" s="13"/>
      <c r="H159" s="13"/>
      <c r="I159" s="13"/>
      <c r="J159" s="13"/>
      <c r="K159" s="13"/>
      <c r="L159" s="19"/>
    </row>
    <row r="160" spans="2:12" ht="16">
      <c r="B160" s="17"/>
      <c r="C160" s="12"/>
      <c r="D160" s="12" t="s">
        <v>230</v>
      </c>
      <c r="E160" s="11"/>
      <c r="F160" s="13"/>
      <c r="G160" s="13"/>
      <c r="H160" s="13"/>
      <c r="I160" s="13"/>
      <c r="J160" s="13"/>
      <c r="K160" s="13"/>
      <c r="L160" s="19"/>
    </row>
    <row r="161" spans="2:12" ht="16">
      <c r="B161" s="17"/>
      <c r="C161" s="11"/>
      <c r="D161" s="11" t="s">
        <v>125</v>
      </c>
      <c r="E161" s="11"/>
      <c r="F161" s="13"/>
      <c r="G161" s="13"/>
      <c r="H161" s="13"/>
      <c r="I161" s="13"/>
      <c r="J161" s="13"/>
      <c r="K161" s="13"/>
      <c r="L161" s="19"/>
    </row>
    <row r="162" spans="2:12" ht="16">
      <c r="B162" s="17"/>
      <c r="C162" s="11"/>
      <c r="D162" s="11" t="s">
        <v>176</v>
      </c>
      <c r="E162" s="11"/>
      <c r="F162" s="13"/>
      <c r="G162" s="13"/>
      <c r="H162" s="13"/>
      <c r="I162" s="13"/>
      <c r="J162" s="13"/>
      <c r="K162" s="13"/>
      <c r="L162" s="19"/>
    </row>
    <row r="163" spans="2:12" ht="16">
      <c r="B163" s="17"/>
      <c r="C163" s="12"/>
      <c r="D163" s="12" t="s">
        <v>232</v>
      </c>
      <c r="E163" s="11"/>
      <c r="F163" s="13"/>
      <c r="G163" s="13"/>
      <c r="H163" s="13"/>
      <c r="I163" s="13"/>
      <c r="J163" s="13"/>
      <c r="K163" s="13"/>
      <c r="L163" s="19"/>
    </row>
    <row r="164" spans="2:12" ht="16">
      <c r="B164" s="17"/>
      <c r="C164" s="11"/>
      <c r="D164" s="11" t="s">
        <v>127</v>
      </c>
      <c r="E164" s="11"/>
      <c r="F164" s="13"/>
      <c r="G164" s="13"/>
      <c r="H164" s="13"/>
      <c r="I164" s="13"/>
      <c r="J164" s="13"/>
      <c r="K164" s="13"/>
      <c r="L164" s="19"/>
    </row>
    <row r="165" spans="2:12" ht="16">
      <c r="B165" s="17"/>
      <c r="C165" s="11"/>
      <c r="D165" s="11" t="s">
        <v>177</v>
      </c>
      <c r="E165" s="11"/>
      <c r="F165" s="13"/>
      <c r="G165" s="13"/>
      <c r="H165" s="13"/>
      <c r="I165" s="13"/>
      <c r="J165" s="13"/>
      <c r="K165" s="13"/>
      <c r="L165" s="19"/>
    </row>
    <row r="166" spans="2:12" ht="16">
      <c r="B166" s="17"/>
      <c r="C166" s="12"/>
      <c r="D166" s="12" t="s">
        <v>234</v>
      </c>
      <c r="E166" s="11"/>
      <c r="F166" s="13"/>
      <c r="G166" s="13"/>
      <c r="H166" s="13"/>
      <c r="I166" s="13"/>
      <c r="J166" s="13"/>
      <c r="K166" s="13"/>
      <c r="L166" s="19"/>
    </row>
    <row r="167" spans="2:12" ht="16">
      <c r="B167" s="17"/>
      <c r="C167" s="11"/>
      <c r="D167" s="11" t="s">
        <v>129</v>
      </c>
      <c r="E167" s="11"/>
      <c r="F167" s="13"/>
      <c r="G167" s="13"/>
      <c r="H167" s="13"/>
      <c r="I167" s="13"/>
      <c r="J167" s="13"/>
      <c r="K167" s="13"/>
      <c r="L167" s="19"/>
    </row>
    <row r="168" spans="2:12" ht="16">
      <c r="B168" s="17"/>
      <c r="C168" s="11"/>
      <c r="D168" s="11" t="s">
        <v>171</v>
      </c>
      <c r="E168" s="11"/>
      <c r="F168" s="13"/>
      <c r="G168" s="13"/>
      <c r="H168" s="13"/>
      <c r="I168" s="13"/>
      <c r="J168" s="13"/>
      <c r="K168" s="13"/>
      <c r="L168" s="19"/>
    </row>
    <row r="169" spans="2:12" ht="16">
      <c r="B169" s="17"/>
      <c r="C169" s="12"/>
      <c r="D169" s="12" t="s">
        <v>236</v>
      </c>
      <c r="E169" s="11"/>
      <c r="F169" s="13"/>
      <c r="G169" s="13"/>
      <c r="H169" s="13"/>
      <c r="I169" s="13"/>
      <c r="J169" s="13"/>
      <c r="K169" s="13"/>
      <c r="L169" s="19"/>
    </row>
    <row r="170" spans="2:12" ht="16">
      <c r="B170" s="17"/>
      <c r="C170" s="11"/>
      <c r="D170" s="11" t="s">
        <v>131</v>
      </c>
      <c r="E170" s="11"/>
      <c r="F170" s="13"/>
      <c r="G170" s="13"/>
      <c r="H170" s="13"/>
      <c r="I170" s="13"/>
      <c r="J170" s="13"/>
      <c r="K170" s="13"/>
      <c r="L170" s="19"/>
    </row>
    <row r="171" spans="2:12" ht="16">
      <c r="B171" s="17"/>
      <c r="C171" s="11"/>
      <c r="D171" s="11" t="s">
        <v>171</v>
      </c>
      <c r="E171" s="11"/>
      <c r="F171" s="13"/>
      <c r="G171" s="13"/>
      <c r="H171" s="13"/>
      <c r="I171" s="13"/>
      <c r="J171" s="13"/>
      <c r="K171" s="13"/>
      <c r="L171" s="19"/>
    </row>
    <row r="172" spans="2:12" ht="16">
      <c r="B172" s="17"/>
      <c r="C172" s="12"/>
      <c r="D172" s="12" t="s">
        <v>238</v>
      </c>
      <c r="E172" s="11"/>
      <c r="F172" s="13"/>
      <c r="G172" s="13"/>
      <c r="H172" s="13"/>
      <c r="I172" s="13"/>
      <c r="J172" s="13"/>
      <c r="K172" s="13"/>
      <c r="L172" s="19"/>
    </row>
    <row r="173" spans="2:12" ht="16">
      <c r="B173" s="17"/>
      <c r="C173" s="11"/>
      <c r="D173" s="11" t="s">
        <v>133</v>
      </c>
      <c r="E173" s="11"/>
      <c r="F173" s="13"/>
      <c r="G173" s="13"/>
      <c r="H173" s="13"/>
      <c r="I173" s="13"/>
      <c r="J173" s="13"/>
      <c r="K173" s="13"/>
      <c r="L173" s="19"/>
    </row>
    <row r="174" spans="2:12" ht="16">
      <c r="B174" s="17"/>
      <c r="C174" s="11"/>
      <c r="D174" s="11" t="s">
        <v>172</v>
      </c>
      <c r="E174" s="11"/>
      <c r="F174" s="13"/>
      <c r="G174" s="13"/>
      <c r="H174" s="13"/>
      <c r="I174" s="13"/>
      <c r="J174" s="13"/>
      <c r="K174" s="13"/>
      <c r="L174" s="19"/>
    </row>
    <row r="175" spans="2:12" ht="16">
      <c r="B175" s="17"/>
      <c r="C175" s="12"/>
      <c r="D175" s="12" t="s">
        <v>240</v>
      </c>
      <c r="E175" s="11"/>
      <c r="F175" s="13"/>
      <c r="G175" s="13"/>
      <c r="H175" s="13"/>
      <c r="I175" s="13"/>
      <c r="J175" s="13"/>
      <c r="K175" s="13"/>
      <c r="L175" s="19"/>
    </row>
    <row r="176" spans="2:12" ht="16">
      <c r="B176" s="17"/>
      <c r="C176" s="11"/>
      <c r="D176" s="11" t="s">
        <v>135</v>
      </c>
      <c r="E176" s="11"/>
      <c r="F176" s="13"/>
      <c r="G176" s="13"/>
      <c r="H176" s="13"/>
      <c r="I176" s="13"/>
      <c r="J176" s="13"/>
      <c r="K176" s="13"/>
      <c r="L176" s="19"/>
    </row>
    <row r="177" spans="2:12" ht="16">
      <c r="B177" s="17"/>
      <c r="C177" s="11"/>
      <c r="D177" s="11" t="s">
        <v>173</v>
      </c>
      <c r="E177" s="11"/>
      <c r="F177" s="13"/>
      <c r="G177" s="13"/>
      <c r="H177" s="13"/>
      <c r="I177" s="13"/>
      <c r="J177" s="13"/>
      <c r="K177" s="13"/>
      <c r="L177" s="19"/>
    </row>
    <row r="178" spans="2:12" ht="16">
      <c r="B178" s="17"/>
      <c r="C178" s="12"/>
      <c r="D178" s="12" t="s">
        <v>242</v>
      </c>
      <c r="E178" s="11"/>
      <c r="F178" s="13"/>
      <c r="G178" s="13"/>
      <c r="H178" s="13"/>
      <c r="I178" s="13"/>
      <c r="J178" s="13"/>
      <c r="K178" s="13"/>
      <c r="L178" s="19"/>
    </row>
    <row r="179" spans="2:12" ht="16">
      <c r="B179" s="17"/>
      <c r="C179" s="11"/>
      <c r="D179" s="11" t="s">
        <v>137</v>
      </c>
      <c r="E179" s="11"/>
      <c r="F179" s="13"/>
      <c r="G179" s="13"/>
      <c r="H179" s="13"/>
      <c r="I179" s="13"/>
      <c r="J179" s="13"/>
      <c r="K179" s="13"/>
      <c r="L179" s="19"/>
    </row>
    <row r="180" spans="2:12" ht="16">
      <c r="B180" s="17"/>
      <c r="C180" s="11"/>
      <c r="D180" s="11" t="s">
        <v>44</v>
      </c>
      <c r="E180" s="11"/>
      <c r="F180" s="13"/>
      <c r="G180" s="13"/>
      <c r="H180" s="13"/>
      <c r="I180" s="13"/>
      <c r="J180" s="13"/>
      <c r="K180" s="13"/>
      <c r="L180" s="19"/>
    </row>
    <row r="181" spans="2:12" ht="16">
      <c r="B181" s="17"/>
      <c r="C181" s="12"/>
      <c r="D181" s="12" t="s">
        <v>244</v>
      </c>
      <c r="E181" s="11"/>
      <c r="F181" s="13"/>
      <c r="G181" s="13"/>
      <c r="H181" s="13"/>
      <c r="I181" s="13"/>
      <c r="J181" s="13"/>
      <c r="K181" s="13"/>
      <c r="L181" s="19"/>
    </row>
    <row r="182" spans="2:12" ht="16">
      <c r="B182" s="17"/>
      <c r="C182" s="11"/>
      <c r="D182" s="11" t="s">
        <v>139</v>
      </c>
      <c r="E182" s="11"/>
      <c r="F182" s="13"/>
      <c r="G182" s="13"/>
      <c r="H182" s="13"/>
      <c r="I182" s="13"/>
      <c r="J182" s="13"/>
      <c r="K182" s="13"/>
      <c r="L182" s="19"/>
    </row>
    <row r="183" spans="2:12" ht="16">
      <c r="B183" s="17"/>
      <c r="C183" s="11"/>
      <c r="D183" s="11" t="s">
        <v>174</v>
      </c>
      <c r="E183" s="11"/>
      <c r="F183" s="13"/>
      <c r="G183" s="13"/>
      <c r="H183" s="13"/>
      <c r="I183" s="13"/>
      <c r="J183" s="13"/>
      <c r="K183" s="13"/>
      <c r="L183" s="19"/>
    </row>
    <row r="184" spans="2:12" ht="16">
      <c r="B184" s="17"/>
      <c r="C184" s="12"/>
      <c r="D184" s="12" t="s">
        <v>246</v>
      </c>
      <c r="E184" s="11"/>
      <c r="F184" s="13"/>
      <c r="G184" s="13"/>
      <c r="H184" s="13"/>
      <c r="I184" s="13"/>
      <c r="J184" s="13"/>
      <c r="K184" s="13"/>
      <c r="L184" s="19"/>
    </row>
    <row r="185" spans="2:12" ht="16">
      <c r="B185" s="17"/>
      <c r="C185" s="11"/>
      <c r="D185" s="11" t="s">
        <v>141</v>
      </c>
      <c r="E185" s="11"/>
      <c r="F185" s="13"/>
      <c r="G185" s="13"/>
      <c r="H185" s="13"/>
      <c r="I185" s="13"/>
      <c r="J185" s="13"/>
      <c r="K185" s="13"/>
      <c r="L185" s="19"/>
    </row>
    <row r="186" spans="2:12" ht="16">
      <c r="B186" s="17"/>
      <c r="C186" s="11"/>
      <c r="D186" s="11" t="s">
        <v>175</v>
      </c>
      <c r="E186" s="11"/>
      <c r="F186" s="13"/>
      <c r="G186" s="13"/>
      <c r="H186" s="13"/>
      <c r="I186" s="13"/>
      <c r="J186" s="13"/>
      <c r="K186" s="13"/>
      <c r="L186" s="19"/>
    </row>
    <row r="187" spans="2:12" ht="16">
      <c r="B187" s="17"/>
      <c r="C187" s="12"/>
      <c r="D187" s="12" t="s">
        <v>248</v>
      </c>
      <c r="E187" s="11"/>
      <c r="F187" s="13"/>
      <c r="G187" s="13"/>
      <c r="H187" s="13"/>
      <c r="I187" s="13"/>
      <c r="J187" s="13"/>
      <c r="K187" s="13"/>
      <c r="L187" s="19"/>
    </row>
    <row r="188" spans="2:12" ht="16">
      <c r="B188" s="17"/>
      <c r="C188" s="11"/>
      <c r="D188" s="11" t="s">
        <v>143</v>
      </c>
      <c r="E188" s="11"/>
      <c r="F188" s="13"/>
      <c r="G188" s="13"/>
      <c r="H188" s="13"/>
      <c r="I188" s="13"/>
      <c r="J188" s="13"/>
      <c r="K188" s="13"/>
      <c r="L188" s="19"/>
    </row>
    <row r="189" spans="2:12" ht="16">
      <c r="B189" s="17"/>
      <c r="C189" s="11"/>
      <c r="D189" s="11" t="s">
        <v>28</v>
      </c>
      <c r="E189" s="11"/>
      <c r="F189" s="13"/>
      <c r="G189" s="13"/>
      <c r="H189" s="13"/>
      <c r="I189" s="13"/>
      <c r="J189" s="13"/>
      <c r="K189" s="13"/>
      <c r="L189" s="19"/>
    </row>
    <row r="190" spans="2:12" ht="16">
      <c r="B190" s="17"/>
      <c r="C190" s="12"/>
      <c r="D190" s="12" t="s">
        <v>250</v>
      </c>
      <c r="E190" s="11"/>
      <c r="F190" s="13"/>
      <c r="G190" s="13"/>
      <c r="H190" s="13"/>
      <c r="I190" s="13"/>
      <c r="J190" s="13"/>
      <c r="K190" s="13"/>
      <c r="L190" s="19"/>
    </row>
    <row r="191" spans="2:12" ht="16">
      <c r="B191" s="17"/>
      <c r="C191" s="11"/>
      <c r="D191" s="11" t="s">
        <v>145</v>
      </c>
      <c r="E191" s="11"/>
      <c r="F191" s="13"/>
      <c r="G191" s="13"/>
      <c r="H191" s="13"/>
      <c r="I191" s="13"/>
      <c r="J191" s="13"/>
      <c r="K191" s="13"/>
      <c r="L191" s="19"/>
    </row>
    <row r="192" spans="2:12" ht="16">
      <c r="B192" s="17"/>
      <c r="C192" s="11"/>
      <c r="D192" s="11" t="s">
        <v>176</v>
      </c>
      <c r="E192" s="11"/>
      <c r="F192" s="13"/>
      <c r="G192" s="13"/>
      <c r="H192" s="13"/>
      <c r="I192" s="13"/>
      <c r="J192" s="13"/>
      <c r="K192" s="13"/>
      <c r="L192" s="19"/>
    </row>
    <row r="193" spans="2:12" ht="16">
      <c r="B193" s="17"/>
      <c r="C193" s="12"/>
      <c r="D193" s="12" t="s">
        <v>252</v>
      </c>
      <c r="E193" s="11"/>
      <c r="F193" s="13"/>
      <c r="G193" s="13"/>
      <c r="H193" s="13"/>
      <c r="I193" s="13"/>
      <c r="J193" s="13"/>
      <c r="K193" s="13"/>
      <c r="L193" s="19"/>
    </row>
    <row r="194" spans="2:12" ht="16">
      <c r="B194" s="17"/>
      <c r="C194" s="11"/>
      <c r="D194" s="11" t="s">
        <v>147</v>
      </c>
      <c r="E194" s="11"/>
      <c r="F194" s="13"/>
      <c r="G194" s="13"/>
      <c r="H194" s="13"/>
      <c r="I194" s="13"/>
      <c r="J194" s="13"/>
      <c r="K194" s="13"/>
      <c r="L194" s="19"/>
    </row>
    <row r="195" spans="2:12" ht="16">
      <c r="B195" s="17"/>
      <c r="C195" s="11"/>
      <c r="D195" s="11" t="s">
        <v>177</v>
      </c>
      <c r="E195" s="11"/>
      <c r="F195" s="13"/>
      <c r="G195" s="13"/>
      <c r="H195" s="13"/>
      <c r="I195" s="13"/>
      <c r="J195" s="13"/>
      <c r="K195" s="13"/>
      <c r="L195" s="19"/>
    </row>
    <row r="196" spans="2:12" ht="16">
      <c r="B196" s="17"/>
      <c r="C196" s="12"/>
      <c r="D196" s="12" t="s">
        <v>254</v>
      </c>
      <c r="E196" s="11"/>
      <c r="F196" s="13"/>
      <c r="G196" s="13"/>
      <c r="H196" s="13"/>
      <c r="I196" s="13"/>
      <c r="J196" s="13"/>
      <c r="K196" s="13"/>
      <c r="L196" s="19"/>
    </row>
    <row r="197" spans="2:12" ht="16">
      <c r="B197" s="17"/>
      <c r="C197" s="11"/>
      <c r="D197" s="11" t="s">
        <v>149</v>
      </c>
      <c r="E197" s="11"/>
      <c r="F197" s="13"/>
      <c r="G197" s="13"/>
      <c r="H197" s="13"/>
      <c r="I197" s="13"/>
      <c r="J197" s="13"/>
      <c r="K197" s="13"/>
      <c r="L197" s="19"/>
    </row>
    <row r="198" spans="2:12" ht="16">
      <c r="B198" s="17"/>
      <c r="C198" s="11"/>
      <c r="D198" s="11" t="s">
        <v>171</v>
      </c>
      <c r="E198" s="11"/>
      <c r="F198" s="13"/>
      <c r="G198" s="13"/>
      <c r="H198" s="13"/>
      <c r="I198" s="13"/>
      <c r="J198" s="13"/>
      <c r="K198" s="13"/>
      <c r="L198" s="19"/>
    </row>
    <row r="199" spans="2:12" ht="16">
      <c r="B199" s="17"/>
      <c r="C199" s="12"/>
      <c r="D199" s="12" t="s">
        <v>256</v>
      </c>
      <c r="E199" s="11"/>
      <c r="F199" s="13"/>
      <c r="G199" s="13"/>
      <c r="H199" s="13"/>
      <c r="I199" s="13"/>
      <c r="J199" s="13"/>
      <c r="K199" s="13"/>
      <c r="L199" s="19"/>
    </row>
    <row r="200" spans="2:12" ht="16">
      <c r="B200" s="17"/>
      <c r="C200" s="11"/>
      <c r="D200" s="11" t="s">
        <v>151</v>
      </c>
      <c r="E200" s="11"/>
      <c r="F200" s="13"/>
      <c r="G200" s="13"/>
      <c r="H200" s="13"/>
      <c r="I200" s="13"/>
      <c r="J200" s="13"/>
      <c r="K200" s="13"/>
      <c r="L200" s="19"/>
    </row>
    <row r="201" spans="2:12" ht="16">
      <c r="B201" s="17"/>
      <c r="C201" s="11"/>
      <c r="D201" s="11" t="s">
        <v>171</v>
      </c>
      <c r="E201" s="11"/>
      <c r="F201" s="13"/>
      <c r="G201" s="13"/>
      <c r="H201" s="13"/>
      <c r="I201" s="13"/>
      <c r="J201" s="13"/>
      <c r="K201" s="13"/>
      <c r="L201" s="19"/>
    </row>
    <row r="202" spans="2:12" ht="16">
      <c r="B202" s="17"/>
      <c r="C202" s="12"/>
      <c r="D202" s="12" t="s">
        <v>258</v>
      </c>
      <c r="E202" s="11"/>
      <c r="F202" s="13"/>
      <c r="G202" s="13"/>
      <c r="H202" s="13"/>
      <c r="I202" s="13"/>
      <c r="J202" s="13"/>
      <c r="K202" s="13"/>
      <c r="L202" s="19"/>
    </row>
    <row r="203" spans="2:12" ht="16">
      <c r="B203" s="17"/>
      <c r="C203" s="11"/>
      <c r="D203" s="11" t="s">
        <v>153</v>
      </c>
      <c r="E203" s="11"/>
      <c r="F203" s="13"/>
      <c r="G203" s="13"/>
      <c r="H203" s="13"/>
      <c r="I203" s="13"/>
      <c r="J203" s="13"/>
      <c r="K203" s="13"/>
      <c r="L203" s="19"/>
    </row>
    <row r="204" spans="2:12" ht="16">
      <c r="B204" s="17"/>
      <c r="C204" s="11"/>
      <c r="D204" s="11" t="s">
        <v>172</v>
      </c>
      <c r="E204" s="11"/>
      <c r="F204" s="13"/>
      <c r="G204" s="13"/>
      <c r="H204" s="13"/>
      <c r="I204" s="13"/>
      <c r="J204" s="13"/>
      <c r="K204" s="13"/>
      <c r="L204" s="19"/>
    </row>
    <row r="205" spans="2:12" ht="16">
      <c r="B205" s="17"/>
      <c r="C205" s="12"/>
      <c r="D205" s="12" t="s">
        <v>260</v>
      </c>
      <c r="E205" s="11"/>
      <c r="F205" s="13"/>
      <c r="G205" s="13"/>
      <c r="H205" s="13"/>
      <c r="I205" s="13"/>
      <c r="J205" s="13"/>
      <c r="K205" s="13"/>
      <c r="L205" s="19"/>
    </row>
    <row r="206" spans="2:12" ht="16">
      <c r="B206" s="17"/>
      <c r="C206" s="11"/>
      <c r="D206" s="11" t="s">
        <v>155</v>
      </c>
      <c r="E206" s="11"/>
      <c r="F206" s="13"/>
      <c r="G206" s="13"/>
      <c r="H206" s="13"/>
      <c r="I206" s="13"/>
      <c r="J206" s="13"/>
      <c r="K206" s="13"/>
      <c r="L206" s="19"/>
    </row>
    <row r="207" spans="2:12" ht="16">
      <c r="B207" s="17"/>
      <c r="C207" s="11"/>
      <c r="D207" s="11" t="s">
        <v>173</v>
      </c>
      <c r="E207" s="11"/>
      <c r="F207" s="13"/>
      <c r="G207" s="13"/>
      <c r="H207" s="13"/>
      <c r="I207" s="13"/>
      <c r="J207" s="13"/>
      <c r="K207" s="13"/>
      <c r="L207" s="19"/>
    </row>
    <row r="208" spans="2:12" ht="16">
      <c r="B208" s="17"/>
      <c r="C208" s="12"/>
      <c r="D208" s="12" t="s">
        <v>262</v>
      </c>
      <c r="E208" s="11"/>
      <c r="F208" s="13"/>
      <c r="G208" s="13"/>
      <c r="H208" s="13"/>
      <c r="I208" s="13"/>
      <c r="J208" s="13"/>
      <c r="K208" s="13"/>
      <c r="L208" s="19"/>
    </row>
    <row r="209" spans="2:12" ht="16">
      <c r="B209" s="17"/>
      <c r="C209" s="11"/>
      <c r="D209" s="11" t="s">
        <v>157</v>
      </c>
      <c r="E209" s="11"/>
      <c r="F209" s="13"/>
      <c r="G209" s="13"/>
      <c r="H209" s="13"/>
      <c r="I209" s="13"/>
      <c r="J209" s="13"/>
      <c r="K209" s="13"/>
      <c r="L209" s="19"/>
    </row>
    <row r="210" spans="2:12" ht="16">
      <c r="B210" s="17"/>
      <c r="C210" s="11"/>
      <c r="D210" s="11" t="s">
        <v>44</v>
      </c>
      <c r="E210" s="11"/>
      <c r="F210" s="13"/>
      <c r="G210" s="13"/>
      <c r="H210" s="13"/>
      <c r="I210" s="13"/>
      <c r="J210" s="13"/>
      <c r="K210" s="13"/>
      <c r="L210" s="19"/>
    </row>
    <row r="211" spans="2:12" ht="16">
      <c r="B211" s="17"/>
      <c r="C211" s="12"/>
      <c r="D211" s="12" t="s">
        <v>264</v>
      </c>
      <c r="E211" s="11"/>
      <c r="F211" s="13"/>
      <c r="G211" s="13"/>
      <c r="H211" s="13"/>
      <c r="I211" s="13"/>
      <c r="J211" s="13"/>
      <c r="K211" s="13"/>
      <c r="L211" s="19"/>
    </row>
    <row r="212" spans="2:12" ht="16">
      <c r="B212" s="17"/>
      <c r="C212" s="11"/>
      <c r="D212" s="11" t="s">
        <v>159</v>
      </c>
      <c r="E212" s="11"/>
      <c r="F212" s="13"/>
      <c r="G212" s="13"/>
      <c r="H212" s="13"/>
      <c r="I212" s="13"/>
      <c r="J212" s="13"/>
      <c r="K212" s="13"/>
      <c r="L212" s="19"/>
    </row>
    <row r="213" spans="2:12" ht="16">
      <c r="B213" s="17"/>
      <c r="C213" s="11"/>
      <c r="D213" s="11" t="s">
        <v>174</v>
      </c>
      <c r="E213" s="11"/>
      <c r="F213" s="13"/>
      <c r="G213" s="13"/>
      <c r="H213" s="13"/>
      <c r="I213" s="13"/>
      <c r="J213" s="13"/>
      <c r="K213" s="13"/>
      <c r="L213" s="19"/>
    </row>
    <row r="214" spans="2:12" ht="16">
      <c r="B214" s="17"/>
      <c r="C214" s="12"/>
      <c r="D214" s="12" t="s">
        <v>266</v>
      </c>
      <c r="E214" s="11"/>
      <c r="F214" s="13"/>
      <c r="G214" s="13"/>
      <c r="H214" s="13"/>
      <c r="I214" s="13"/>
      <c r="J214" s="13"/>
      <c r="K214" s="13"/>
      <c r="L214" s="19"/>
    </row>
    <row r="215" spans="2:12" ht="16">
      <c r="B215" s="17"/>
      <c r="C215" s="11"/>
      <c r="D215" s="11" t="s">
        <v>161</v>
      </c>
      <c r="E215" s="11"/>
      <c r="F215" s="13"/>
      <c r="G215" s="13"/>
      <c r="H215" s="13"/>
      <c r="I215" s="13"/>
      <c r="J215" s="13"/>
      <c r="K215" s="13"/>
      <c r="L215" s="19"/>
    </row>
    <row r="216" spans="2:12" ht="16">
      <c r="B216" s="17"/>
      <c r="C216" s="11"/>
      <c r="D216" s="11" t="s">
        <v>175</v>
      </c>
      <c r="E216" s="11"/>
      <c r="F216" s="13"/>
      <c r="G216" s="13"/>
      <c r="H216" s="13"/>
      <c r="I216" s="13"/>
      <c r="J216" s="13"/>
      <c r="K216" s="13"/>
      <c r="L216" s="19"/>
    </row>
    <row r="217" spans="2:12" ht="16">
      <c r="B217" s="17"/>
      <c r="C217" s="12"/>
      <c r="D217" s="12" t="s">
        <v>268</v>
      </c>
      <c r="E217" s="11"/>
      <c r="F217" s="13"/>
      <c r="G217" s="13"/>
      <c r="H217" s="13"/>
      <c r="I217" s="13"/>
      <c r="J217" s="13"/>
      <c r="K217" s="13"/>
      <c r="L217" s="19"/>
    </row>
    <row r="218" spans="2:12" ht="16">
      <c r="B218" s="17"/>
      <c r="C218" s="11"/>
      <c r="D218" s="11" t="s">
        <v>163</v>
      </c>
      <c r="E218" s="11"/>
      <c r="F218" s="13"/>
      <c r="G218" s="13"/>
      <c r="H218" s="13"/>
      <c r="I218" s="13"/>
      <c r="J218" s="13"/>
      <c r="K218" s="13"/>
      <c r="L218" s="19"/>
    </row>
    <row r="219" spans="2:12" ht="16">
      <c r="B219" s="17"/>
      <c r="C219" s="11"/>
      <c r="D219" s="11" t="s">
        <v>28</v>
      </c>
      <c r="E219" s="11"/>
      <c r="F219" s="13"/>
      <c r="G219" s="13"/>
      <c r="H219" s="13"/>
      <c r="I219" s="13"/>
      <c r="J219" s="13"/>
      <c r="K219" s="13"/>
      <c r="L219" s="19"/>
    </row>
    <row r="220" spans="2:12" ht="16">
      <c r="B220" s="17"/>
      <c r="C220" s="12"/>
      <c r="D220" s="12" t="s">
        <v>270</v>
      </c>
      <c r="E220" s="11"/>
      <c r="F220" s="13"/>
      <c r="G220" s="13"/>
      <c r="H220" s="13"/>
      <c r="I220" s="13"/>
      <c r="J220" s="13"/>
      <c r="K220" s="13"/>
      <c r="L220" s="19"/>
    </row>
    <row r="221" spans="2:12" ht="16">
      <c r="B221" s="17"/>
      <c r="C221" s="11"/>
      <c r="D221" s="11" t="s">
        <v>165</v>
      </c>
      <c r="E221" s="11"/>
      <c r="F221" s="13"/>
      <c r="G221" s="13"/>
      <c r="H221" s="13"/>
      <c r="I221" s="13"/>
      <c r="J221" s="13"/>
      <c r="K221" s="13"/>
      <c r="L221" s="19"/>
    </row>
    <row r="222" spans="2:12" ht="16">
      <c r="B222" s="17"/>
      <c r="C222" s="11"/>
      <c r="D222" s="11" t="s">
        <v>176</v>
      </c>
      <c r="E222" s="13"/>
      <c r="F222" s="13"/>
      <c r="G222" s="13"/>
      <c r="H222" s="13"/>
      <c r="I222" s="13"/>
      <c r="J222" s="13"/>
      <c r="K222" s="13"/>
      <c r="L222" s="19"/>
    </row>
    <row r="223" spans="2:12" ht="16">
      <c r="B223" s="17"/>
      <c r="C223" s="12"/>
      <c r="D223" s="12" t="s">
        <v>272</v>
      </c>
      <c r="E223" s="13"/>
      <c r="F223" s="13"/>
      <c r="G223" s="13"/>
      <c r="H223" s="13"/>
      <c r="I223" s="13"/>
      <c r="J223" s="13"/>
      <c r="K223" s="13"/>
      <c r="L223" s="19"/>
    </row>
    <row r="224" spans="2:12" ht="16">
      <c r="B224" s="17"/>
      <c r="C224" s="11"/>
      <c r="D224" s="11" t="s">
        <v>167</v>
      </c>
      <c r="E224" s="13"/>
      <c r="F224" s="13"/>
      <c r="G224" s="13"/>
      <c r="H224" s="13"/>
      <c r="I224" s="13"/>
      <c r="J224" s="13"/>
      <c r="K224" s="13"/>
      <c r="L224" s="19"/>
    </row>
    <row r="225" spans="2:12" ht="16">
      <c r="B225" s="17"/>
      <c r="C225" s="11"/>
      <c r="D225" s="11" t="s">
        <v>177</v>
      </c>
      <c r="E225" s="13"/>
      <c r="F225" s="13"/>
      <c r="G225" s="13"/>
      <c r="H225" s="13"/>
      <c r="I225" s="13"/>
      <c r="J225" s="13"/>
      <c r="K225" s="13"/>
      <c r="L225" s="19"/>
    </row>
    <row r="226" spans="2:12" ht="16">
      <c r="B226" s="17"/>
      <c r="C226" s="12"/>
      <c r="D226" s="12" t="s">
        <v>274</v>
      </c>
      <c r="E226" s="13"/>
      <c r="F226" s="13"/>
      <c r="G226" s="13"/>
      <c r="H226" s="13"/>
      <c r="I226" s="13"/>
      <c r="J226" s="13"/>
      <c r="K226" s="13"/>
      <c r="L226" s="19"/>
    </row>
    <row r="227" spans="2:12" ht="16">
      <c r="B227" s="17"/>
      <c r="C227" s="11"/>
      <c r="D227" s="11" t="s">
        <v>169</v>
      </c>
      <c r="E227" s="13"/>
      <c r="F227" s="13"/>
      <c r="G227" s="13"/>
      <c r="H227" s="13"/>
      <c r="I227" s="13"/>
      <c r="J227" s="13"/>
      <c r="K227" s="13"/>
      <c r="L227" s="19"/>
    </row>
    <row r="228" spans="2:12" ht="16">
      <c r="B228" s="17"/>
      <c r="C228" s="11"/>
      <c r="D228" s="11" t="s">
        <v>171</v>
      </c>
      <c r="E228" s="13"/>
      <c r="F228" s="13"/>
      <c r="G228" s="13"/>
      <c r="H228" s="13"/>
      <c r="I228" s="13"/>
      <c r="J228" s="13"/>
      <c r="K228" s="13"/>
      <c r="L228" s="19"/>
    </row>
    <row r="229" spans="2:12" ht="16">
      <c r="B229" s="17"/>
      <c r="C229" s="12"/>
      <c r="D229" s="12" t="s">
        <v>276</v>
      </c>
      <c r="E229" s="13"/>
      <c r="F229" s="13"/>
      <c r="G229" s="13"/>
      <c r="H229" s="13"/>
      <c r="I229" s="13"/>
      <c r="J229" s="13"/>
      <c r="K229" s="13"/>
      <c r="L229" s="19"/>
    </row>
    <row r="230" spans="2:12" ht="16">
      <c r="B230" s="17"/>
      <c r="C230" s="11"/>
      <c r="D230" s="11" t="s">
        <v>76</v>
      </c>
      <c r="E230" s="13"/>
      <c r="F230" s="13"/>
      <c r="G230" s="13"/>
      <c r="H230" s="13"/>
      <c r="I230" s="13"/>
      <c r="J230" s="13"/>
      <c r="K230" s="13"/>
      <c r="L230" s="19"/>
    </row>
    <row r="231" spans="2:12" ht="16">
      <c r="B231" s="17"/>
      <c r="C231" s="11"/>
      <c r="D231" s="11" t="s">
        <v>171</v>
      </c>
      <c r="E231" s="13"/>
      <c r="F231" s="13"/>
      <c r="G231" s="13"/>
      <c r="H231" s="13"/>
      <c r="I231" s="13"/>
      <c r="J231" s="13"/>
      <c r="K231" s="13"/>
      <c r="L231" s="19"/>
    </row>
    <row r="232" spans="2:12" ht="16">
      <c r="B232" s="17"/>
      <c r="C232" s="11"/>
      <c r="D232" s="11" t="s">
        <v>179</v>
      </c>
      <c r="E232" s="13"/>
      <c r="F232" s="13"/>
      <c r="G232" s="13"/>
      <c r="H232" s="13"/>
      <c r="I232" s="13"/>
      <c r="J232" s="13"/>
      <c r="K232" s="13"/>
      <c r="L232" s="19"/>
    </row>
    <row r="233" spans="2:12" ht="16">
      <c r="B233" s="17"/>
      <c r="C233" s="11"/>
      <c r="D233" s="11" t="s">
        <v>77</v>
      </c>
      <c r="E233" s="13"/>
      <c r="F233" s="13"/>
      <c r="G233" s="13"/>
      <c r="H233" s="13"/>
      <c r="I233" s="13"/>
      <c r="J233" s="13"/>
      <c r="K233" s="13"/>
      <c r="L233" s="19"/>
    </row>
    <row r="234" spans="2:12" ht="16">
      <c r="B234" s="17"/>
      <c r="C234" s="11"/>
      <c r="D234" s="11" t="s">
        <v>172</v>
      </c>
      <c r="E234" s="13"/>
      <c r="F234" s="13"/>
      <c r="G234" s="13"/>
      <c r="H234" s="13"/>
      <c r="I234" s="13"/>
      <c r="J234" s="13"/>
      <c r="K234" s="13"/>
      <c r="L234" s="19"/>
    </row>
    <row r="235" spans="2:12" ht="16">
      <c r="B235" s="17"/>
      <c r="C235" s="11"/>
      <c r="D235" s="11" t="s">
        <v>181</v>
      </c>
      <c r="E235" s="13"/>
      <c r="F235" s="13"/>
      <c r="G235" s="13"/>
      <c r="H235" s="13"/>
      <c r="I235" s="13"/>
      <c r="J235" s="13"/>
      <c r="K235" s="13"/>
      <c r="L235" s="19"/>
    </row>
    <row r="236" spans="2:12" ht="16">
      <c r="B236" s="17"/>
      <c r="C236" s="11"/>
      <c r="D236" s="11" t="s">
        <v>79</v>
      </c>
      <c r="E236" s="13"/>
      <c r="F236" s="13"/>
      <c r="G236" s="13"/>
      <c r="H236" s="13"/>
      <c r="I236" s="13"/>
      <c r="J236" s="13"/>
      <c r="K236" s="13"/>
      <c r="L236" s="19"/>
    </row>
    <row r="237" spans="2:12" ht="16">
      <c r="B237" s="17"/>
      <c r="C237" s="11"/>
      <c r="D237" s="11" t="s">
        <v>173</v>
      </c>
      <c r="E237" s="13"/>
      <c r="F237" s="13"/>
      <c r="G237" s="13"/>
      <c r="H237" s="13"/>
      <c r="I237" s="13"/>
      <c r="J237" s="13"/>
      <c r="K237" s="13"/>
      <c r="L237" s="19"/>
    </row>
    <row r="238" spans="2:12" ht="16">
      <c r="B238" s="17"/>
      <c r="C238" s="11"/>
      <c r="D238" s="11" t="s">
        <v>183</v>
      </c>
      <c r="E238" s="13"/>
      <c r="F238" s="13"/>
      <c r="G238" s="13"/>
      <c r="H238" s="13"/>
      <c r="I238" s="13"/>
      <c r="J238" s="13"/>
      <c r="K238" s="13"/>
      <c r="L238" s="19"/>
    </row>
    <row r="239" spans="2:12" ht="16">
      <c r="B239" s="17"/>
      <c r="C239" s="11"/>
      <c r="D239" s="11" t="s">
        <v>81</v>
      </c>
      <c r="E239" s="13"/>
      <c r="F239" s="13"/>
      <c r="G239" s="13"/>
      <c r="H239" s="13"/>
      <c r="I239" s="13"/>
      <c r="J239" s="13"/>
      <c r="K239" s="13"/>
      <c r="L239" s="19"/>
    </row>
    <row r="240" spans="2:12" ht="16">
      <c r="B240" s="17"/>
      <c r="C240" s="11"/>
      <c r="D240" s="11" t="s">
        <v>44</v>
      </c>
      <c r="E240" s="13"/>
      <c r="F240" s="13"/>
      <c r="G240" s="13"/>
      <c r="H240" s="13"/>
      <c r="I240" s="13"/>
      <c r="J240" s="13"/>
      <c r="K240" s="13"/>
      <c r="L240" s="19"/>
    </row>
    <row r="241" spans="2:12" ht="16">
      <c r="B241" s="17"/>
      <c r="C241" s="11"/>
      <c r="D241" s="11" t="s">
        <v>185</v>
      </c>
      <c r="E241" s="13"/>
      <c r="F241" s="13"/>
      <c r="G241" s="13"/>
      <c r="H241" s="13"/>
      <c r="I241" s="13"/>
      <c r="J241" s="13"/>
      <c r="K241" s="13"/>
      <c r="L241" s="19"/>
    </row>
    <row r="242" spans="2:12" ht="16">
      <c r="B242" s="17"/>
      <c r="C242" s="11"/>
      <c r="D242" s="11" t="s">
        <v>83</v>
      </c>
      <c r="E242" s="13"/>
      <c r="F242" s="13"/>
      <c r="G242" s="13"/>
      <c r="H242" s="13"/>
      <c r="I242" s="13"/>
      <c r="J242" s="13"/>
      <c r="K242" s="13"/>
      <c r="L242" s="19"/>
    </row>
    <row r="243" spans="2:12" ht="16">
      <c r="B243" s="17"/>
      <c r="C243" s="11"/>
      <c r="D243" s="11" t="s">
        <v>174</v>
      </c>
      <c r="E243" s="13"/>
      <c r="F243" s="13"/>
      <c r="G243" s="13"/>
      <c r="H243" s="13"/>
      <c r="I243" s="13"/>
      <c r="J243" s="13"/>
      <c r="K243" s="13"/>
      <c r="L243" s="19"/>
    </row>
    <row r="244" spans="2:12" ht="16">
      <c r="B244" s="17"/>
      <c r="C244" s="11"/>
      <c r="D244" s="11" t="s">
        <v>187</v>
      </c>
      <c r="E244" s="13"/>
      <c r="F244" s="13"/>
      <c r="G244" s="13"/>
      <c r="H244" s="13"/>
      <c r="I244" s="13"/>
      <c r="J244" s="13"/>
      <c r="K244" s="13"/>
      <c r="L244" s="19"/>
    </row>
    <row r="245" spans="2:12" ht="16">
      <c r="B245" s="17"/>
      <c r="C245" s="11"/>
      <c r="D245" s="11" t="s">
        <v>85</v>
      </c>
      <c r="E245" s="13"/>
      <c r="F245" s="13"/>
      <c r="G245" s="13"/>
      <c r="H245" s="13"/>
      <c r="I245" s="13"/>
      <c r="J245" s="13"/>
      <c r="K245" s="13"/>
      <c r="L245" s="19"/>
    </row>
    <row r="246" spans="2:12" ht="16">
      <c r="B246" s="17"/>
      <c r="C246" s="11"/>
      <c r="D246" s="11" t="s">
        <v>175</v>
      </c>
      <c r="E246" s="13"/>
      <c r="F246" s="13"/>
      <c r="G246" s="13"/>
      <c r="H246" s="13"/>
      <c r="I246" s="13"/>
      <c r="J246" s="13"/>
      <c r="K246" s="13"/>
      <c r="L246" s="19"/>
    </row>
    <row r="247" spans="2:12" ht="16">
      <c r="B247" s="17"/>
      <c r="C247" s="11"/>
      <c r="D247" s="11" t="s">
        <v>189</v>
      </c>
      <c r="E247" s="13"/>
      <c r="F247" s="13"/>
      <c r="G247" s="13"/>
      <c r="H247" s="13"/>
      <c r="I247" s="13"/>
      <c r="J247" s="13"/>
      <c r="K247" s="13"/>
      <c r="L247" s="19"/>
    </row>
    <row r="248" spans="2:12" ht="16">
      <c r="B248" s="17"/>
      <c r="C248" s="11"/>
      <c r="D248" s="11" t="s">
        <v>87</v>
      </c>
      <c r="E248" s="13"/>
      <c r="F248" s="13"/>
      <c r="G248" s="13"/>
      <c r="H248" s="13"/>
      <c r="I248" s="13"/>
      <c r="J248" s="13"/>
      <c r="K248" s="13"/>
      <c r="L248" s="19"/>
    </row>
    <row r="249" spans="2:12" ht="16">
      <c r="B249" s="17"/>
      <c r="C249" s="11"/>
      <c r="D249" s="11" t="s">
        <v>28</v>
      </c>
      <c r="E249" s="13"/>
      <c r="F249" s="13"/>
      <c r="G249" s="13"/>
      <c r="H249" s="13"/>
      <c r="I249" s="13"/>
      <c r="J249" s="13"/>
      <c r="K249" s="13"/>
      <c r="L249" s="19"/>
    </row>
    <row r="250" spans="2:12" ht="16">
      <c r="B250" s="17"/>
      <c r="C250" s="11"/>
      <c r="D250" s="11" t="s">
        <v>191</v>
      </c>
      <c r="E250" s="13"/>
      <c r="F250" s="13"/>
      <c r="G250" s="13"/>
      <c r="H250" s="13"/>
      <c r="I250" s="13"/>
      <c r="J250" s="13"/>
      <c r="K250" s="13"/>
      <c r="L250" s="19"/>
    </row>
    <row r="251" spans="2:12" ht="16">
      <c r="B251" s="17"/>
      <c r="C251" s="11"/>
      <c r="D251" s="11" t="s">
        <v>89</v>
      </c>
      <c r="E251" s="13"/>
      <c r="F251" s="13"/>
      <c r="G251" s="13"/>
      <c r="H251" s="13"/>
      <c r="I251" s="13"/>
      <c r="J251" s="13"/>
      <c r="K251" s="13"/>
      <c r="L251" s="19"/>
    </row>
    <row r="252" spans="2:12" ht="16">
      <c r="B252" s="17"/>
      <c r="C252" s="11"/>
      <c r="D252" s="11" t="s">
        <v>176</v>
      </c>
      <c r="E252" s="13"/>
      <c r="F252" s="13"/>
      <c r="G252" s="13"/>
      <c r="H252" s="13"/>
      <c r="I252" s="13"/>
      <c r="J252" s="13"/>
      <c r="K252" s="13"/>
      <c r="L252" s="19"/>
    </row>
    <row r="253" spans="2:12" ht="16">
      <c r="B253" s="17"/>
      <c r="C253" s="11"/>
      <c r="D253" s="11" t="s">
        <v>193</v>
      </c>
      <c r="E253" s="13"/>
      <c r="F253" s="13"/>
      <c r="G253" s="13"/>
      <c r="H253" s="13"/>
      <c r="I253" s="13"/>
      <c r="J253" s="13"/>
      <c r="K253" s="13"/>
      <c r="L253" s="19"/>
    </row>
    <row r="254" spans="2:12" ht="16">
      <c r="B254" s="17"/>
      <c r="C254" s="11"/>
      <c r="D254" s="11" t="s">
        <v>37</v>
      </c>
      <c r="E254" s="13"/>
      <c r="F254" s="13"/>
      <c r="G254" s="13"/>
      <c r="H254" s="13"/>
      <c r="I254" s="13"/>
      <c r="J254" s="13"/>
      <c r="K254" s="13"/>
      <c r="L254" s="19"/>
    </row>
    <row r="255" spans="2:12" ht="16">
      <c r="B255" s="17"/>
      <c r="C255" s="11"/>
      <c r="D255" s="11" t="s">
        <v>177</v>
      </c>
      <c r="E255" s="13"/>
      <c r="F255" s="13"/>
      <c r="G255" s="13"/>
      <c r="H255" s="13"/>
      <c r="I255" s="13"/>
      <c r="J255" s="13"/>
      <c r="K255" s="13"/>
      <c r="L255" s="19"/>
    </row>
    <row r="256" spans="2:12" ht="16">
      <c r="B256" s="17"/>
      <c r="C256" s="11"/>
      <c r="D256" s="11" t="s">
        <v>195</v>
      </c>
      <c r="E256" s="13"/>
      <c r="F256" s="13"/>
      <c r="G256" s="13"/>
      <c r="H256" s="13"/>
      <c r="I256" s="13"/>
      <c r="J256" s="13"/>
      <c r="K256" s="13"/>
      <c r="L256" s="19"/>
    </row>
    <row r="257" spans="2:12" ht="16">
      <c r="B257" s="17"/>
      <c r="C257" s="11"/>
      <c r="D257" s="11" t="s">
        <v>92</v>
      </c>
      <c r="E257" s="13"/>
      <c r="F257" s="13"/>
      <c r="G257" s="13"/>
      <c r="H257" s="13"/>
      <c r="I257" s="13"/>
      <c r="J257" s="13"/>
      <c r="K257" s="13"/>
      <c r="L257" s="19"/>
    </row>
    <row r="258" spans="2:12" ht="16">
      <c r="B258" s="17"/>
      <c r="C258" s="11"/>
      <c r="D258" s="11" t="s">
        <v>171</v>
      </c>
      <c r="E258" s="13"/>
      <c r="F258" s="13"/>
      <c r="G258" s="13"/>
      <c r="H258" s="13"/>
      <c r="I258" s="13"/>
      <c r="J258" s="13"/>
      <c r="K258" s="13"/>
      <c r="L258" s="19"/>
    </row>
    <row r="259" spans="2:12" ht="16">
      <c r="B259" s="17"/>
      <c r="C259" s="11"/>
      <c r="D259" s="11" t="s">
        <v>197</v>
      </c>
      <c r="E259" s="13"/>
      <c r="F259" s="13"/>
      <c r="G259" s="13"/>
      <c r="H259" s="13"/>
      <c r="I259" s="13"/>
      <c r="J259" s="13"/>
      <c r="K259" s="13"/>
      <c r="L259" s="19"/>
    </row>
    <row r="260" spans="2:12" ht="16">
      <c r="B260" s="17"/>
      <c r="C260" s="11"/>
      <c r="D260" s="11" t="s">
        <v>93</v>
      </c>
      <c r="E260" s="13"/>
      <c r="F260" s="13"/>
      <c r="G260" s="13"/>
      <c r="H260" s="13"/>
      <c r="I260" s="13"/>
      <c r="J260" s="13"/>
      <c r="K260" s="13"/>
      <c r="L260" s="19"/>
    </row>
    <row r="261" spans="2:12" ht="16">
      <c r="B261" s="17"/>
      <c r="C261" s="11"/>
      <c r="D261" s="11" t="s">
        <v>171</v>
      </c>
      <c r="E261" s="13"/>
      <c r="F261" s="13"/>
      <c r="G261" s="13"/>
      <c r="H261" s="13"/>
      <c r="I261" s="13"/>
      <c r="J261" s="13"/>
      <c r="K261" s="13"/>
      <c r="L261" s="19"/>
    </row>
    <row r="262" spans="2:12" ht="16">
      <c r="B262" s="17"/>
      <c r="C262" s="11"/>
      <c r="D262" s="11" t="s">
        <v>199</v>
      </c>
      <c r="E262" s="13"/>
      <c r="F262" s="13"/>
      <c r="G262" s="13"/>
      <c r="H262" s="13"/>
      <c r="I262" s="13"/>
      <c r="J262" s="13"/>
      <c r="K262" s="13"/>
      <c r="L262" s="19"/>
    </row>
    <row r="263" spans="2:12" ht="16">
      <c r="B263" s="17"/>
      <c r="C263" s="11"/>
      <c r="D263" s="11" t="s">
        <v>95</v>
      </c>
      <c r="E263" s="13"/>
      <c r="F263" s="13"/>
      <c r="G263" s="13"/>
      <c r="H263" s="13"/>
      <c r="I263" s="13"/>
      <c r="J263" s="13"/>
      <c r="K263" s="13"/>
      <c r="L263" s="19"/>
    </row>
    <row r="264" spans="2:12" ht="16">
      <c r="B264" s="17"/>
      <c r="C264" s="11"/>
      <c r="D264" s="11" t="s">
        <v>172</v>
      </c>
      <c r="E264" s="13"/>
      <c r="F264" s="13"/>
      <c r="G264" s="13"/>
      <c r="H264" s="13"/>
      <c r="I264" s="13"/>
      <c r="J264" s="13"/>
      <c r="K264" s="13"/>
      <c r="L264" s="19"/>
    </row>
    <row r="265" spans="2:12" ht="16">
      <c r="B265" s="17"/>
      <c r="C265" s="11"/>
      <c r="D265" s="11" t="s">
        <v>201</v>
      </c>
      <c r="E265" s="13"/>
      <c r="F265" s="13"/>
      <c r="G265" s="13"/>
      <c r="H265" s="13"/>
      <c r="I265" s="13"/>
      <c r="J265" s="13"/>
      <c r="K265" s="13"/>
      <c r="L265" s="19"/>
    </row>
    <row r="266" spans="2:12" ht="16">
      <c r="B266" s="17"/>
      <c r="C266" s="11"/>
      <c r="D266" s="11" t="s">
        <v>97</v>
      </c>
      <c r="E266" s="13"/>
      <c r="F266" s="13"/>
      <c r="G266" s="13"/>
      <c r="H266" s="13"/>
      <c r="I266" s="13"/>
      <c r="J266" s="13"/>
      <c r="K266" s="13"/>
      <c r="L266" s="19"/>
    </row>
    <row r="267" spans="2:12" ht="16">
      <c r="B267" s="17"/>
      <c r="C267" s="11"/>
      <c r="D267" s="11" t="s">
        <v>173</v>
      </c>
      <c r="E267" s="13"/>
      <c r="F267" s="13"/>
      <c r="G267" s="13"/>
      <c r="H267" s="13"/>
      <c r="I267" s="13"/>
      <c r="J267" s="13"/>
      <c r="K267" s="13"/>
      <c r="L267" s="19"/>
    </row>
    <row r="268" spans="2:12" ht="16">
      <c r="B268" s="17"/>
      <c r="C268" s="11"/>
      <c r="D268" s="11" t="s">
        <v>203</v>
      </c>
      <c r="E268" s="13"/>
      <c r="F268" s="13"/>
      <c r="G268" s="13"/>
      <c r="H268" s="13"/>
      <c r="I268" s="13"/>
      <c r="J268" s="13"/>
      <c r="K268" s="13"/>
      <c r="L268" s="19"/>
    </row>
    <row r="269" spans="2:12" ht="16">
      <c r="B269" s="17"/>
      <c r="C269" s="11"/>
      <c r="D269" s="11" t="s">
        <v>14</v>
      </c>
      <c r="E269" s="13"/>
      <c r="F269" s="13"/>
      <c r="G269" s="13"/>
      <c r="H269" s="13"/>
      <c r="I269" s="13"/>
      <c r="J269" s="13"/>
      <c r="K269" s="13"/>
      <c r="L269" s="19"/>
    </row>
    <row r="270" spans="2:12" ht="16">
      <c r="B270" s="17"/>
      <c r="C270" s="11"/>
      <c r="D270" s="11" t="s">
        <v>44</v>
      </c>
      <c r="E270" s="13"/>
      <c r="F270" s="13"/>
      <c r="G270" s="13"/>
      <c r="H270" s="13"/>
      <c r="I270" s="13"/>
      <c r="J270" s="13"/>
      <c r="K270" s="13"/>
      <c r="L270" s="19"/>
    </row>
    <row r="271" spans="2:12" ht="16">
      <c r="B271" s="17"/>
      <c r="C271" s="11"/>
      <c r="D271" s="11" t="s">
        <v>205</v>
      </c>
      <c r="E271" s="13"/>
      <c r="F271" s="13"/>
      <c r="G271" s="13"/>
      <c r="H271" s="13"/>
      <c r="I271" s="13"/>
      <c r="J271" s="13"/>
      <c r="K271" s="13"/>
      <c r="L271" s="19"/>
    </row>
    <row r="272" spans="2:12" ht="16">
      <c r="B272" s="17"/>
      <c r="C272" s="11"/>
      <c r="D272" s="11" t="s">
        <v>100</v>
      </c>
      <c r="E272" s="13"/>
      <c r="F272" s="13"/>
      <c r="G272" s="13"/>
      <c r="H272" s="13"/>
      <c r="I272" s="13"/>
      <c r="J272" s="13"/>
      <c r="K272" s="13"/>
      <c r="L272" s="19"/>
    </row>
    <row r="273" spans="2:12" ht="16">
      <c r="B273" s="17"/>
      <c r="C273" s="11"/>
      <c r="D273" s="11" t="s">
        <v>174</v>
      </c>
      <c r="E273" s="13"/>
      <c r="F273" s="13"/>
      <c r="G273" s="13"/>
      <c r="H273" s="13"/>
      <c r="I273" s="13"/>
      <c r="J273" s="13"/>
      <c r="K273" s="13"/>
      <c r="L273" s="19"/>
    </row>
    <row r="274" spans="2:12" ht="16">
      <c r="B274" s="17"/>
      <c r="C274" s="11"/>
      <c r="D274" s="11" t="s">
        <v>207</v>
      </c>
      <c r="E274" s="13"/>
      <c r="F274" s="13"/>
      <c r="G274" s="13"/>
      <c r="H274" s="13"/>
      <c r="I274" s="13"/>
      <c r="J274" s="13"/>
      <c r="K274" s="13"/>
      <c r="L274" s="19"/>
    </row>
    <row r="275" spans="2:12" ht="16">
      <c r="B275" s="17"/>
      <c r="C275" s="11"/>
      <c r="D275" s="11" t="s">
        <v>102</v>
      </c>
      <c r="E275" s="13"/>
      <c r="F275" s="13"/>
      <c r="G275" s="13"/>
      <c r="H275" s="13"/>
      <c r="I275" s="13"/>
      <c r="J275" s="13"/>
      <c r="K275" s="13"/>
      <c r="L275" s="19"/>
    </row>
    <row r="276" spans="2:12" ht="16">
      <c r="B276" s="17"/>
      <c r="C276" s="11"/>
      <c r="D276" s="11" t="s">
        <v>175</v>
      </c>
      <c r="E276" s="13"/>
      <c r="F276" s="13"/>
      <c r="G276" s="13"/>
      <c r="H276" s="13"/>
      <c r="I276" s="13"/>
      <c r="J276" s="13"/>
      <c r="K276" s="13"/>
      <c r="L276" s="19"/>
    </row>
    <row r="277" spans="2:12" ht="16">
      <c r="B277" s="17"/>
      <c r="C277" s="11"/>
      <c r="D277" s="11" t="s">
        <v>209</v>
      </c>
      <c r="E277" s="13"/>
      <c r="F277" s="13"/>
      <c r="G277" s="13"/>
      <c r="H277" s="13"/>
      <c r="I277" s="13"/>
      <c r="J277" s="13"/>
      <c r="K277" s="13"/>
      <c r="L277" s="19"/>
    </row>
    <row r="278" spans="2:12" ht="16">
      <c r="B278" s="17"/>
      <c r="C278" s="11"/>
      <c r="D278" s="11" t="s">
        <v>104</v>
      </c>
      <c r="E278" s="13"/>
      <c r="F278" s="13"/>
      <c r="G278" s="13"/>
      <c r="H278" s="13"/>
      <c r="I278" s="13"/>
      <c r="J278" s="13"/>
      <c r="K278" s="13"/>
      <c r="L278" s="19"/>
    </row>
    <row r="279" spans="2:12" ht="16">
      <c r="B279" s="17"/>
      <c r="C279" s="11"/>
      <c r="D279" s="11" t="s">
        <v>28</v>
      </c>
      <c r="E279" s="13"/>
      <c r="F279" s="13"/>
      <c r="G279" s="13"/>
      <c r="H279" s="13"/>
      <c r="I279" s="13"/>
      <c r="J279" s="13"/>
      <c r="K279" s="13"/>
      <c r="L279" s="19"/>
    </row>
    <row r="280" spans="2:12" ht="16">
      <c r="B280" s="17"/>
      <c r="C280" s="11"/>
      <c r="D280" s="11" t="s">
        <v>211</v>
      </c>
      <c r="E280" s="13"/>
      <c r="F280" s="13"/>
      <c r="G280" s="13"/>
      <c r="H280" s="13"/>
      <c r="I280" s="13"/>
      <c r="J280" s="13"/>
      <c r="K280" s="13"/>
      <c r="L280" s="19"/>
    </row>
    <row r="281" spans="2:12" ht="16">
      <c r="B281" s="17"/>
      <c r="C281" s="11"/>
      <c r="D281" s="11" t="s">
        <v>106</v>
      </c>
      <c r="E281" s="13"/>
      <c r="F281" s="13"/>
      <c r="G281" s="13"/>
      <c r="H281" s="13"/>
      <c r="I281" s="13"/>
      <c r="J281" s="13"/>
      <c r="K281" s="13"/>
      <c r="L281" s="19"/>
    </row>
    <row r="282" spans="2:12" ht="16">
      <c r="B282" s="17"/>
      <c r="C282" s="11"/>
      <c r="D282" s="11" t="s">
        <v>176</v>
      </c>
      <c r="E282" s="13"/>
      <c r="F282" s="13"/>
      <c r="G282" s="13"/>
      <c r="H282" s="13"/>
      <c r="I282" s="13"/>
      <c r="J282" s="13"/>
      <c r="K282" s="13"/>
      <c r="L282" s="19"/>
    </row>
    <row r="283" spans="2:12" ht="16">
      <c r="B283" s="17"/>
      <c r="C283" s="11"/>
      <c r="D283" s="11" t="s">
        <v>213</v>
      </c>
      <c r="E283" s="13"/>
      <c r="F283" s="13"/>
      <c r="G283" s="13"/>
      <c r="H283" s="13"/>
      <c r="I283" s="13"/>
      <c r="J283" s="13"/>
      <c r="K283" s="13"/>
      <c r="L283" s="19"/>
    </row>
    <row r="284" spans="2:12" ht="16">
      <c r="B284" s="17"/>
      <c r="C284" s="11"/>
      <c r="D284" s="11" t="s">
        <v>108</v>
      </c>
      <c r="E284" s="13"/>
      <c r="F284" s="13"/>
      <c r="G284" s="13"/>
      <c r="H284" s="13"/>
      <c r="I284" s="13"/>
      <c r="J284" s="13"/>
      <c r="K284" s="13"/>
      <c r="L284" s="19"/>
    </row>
    <row r="285" spans="2:12" ht="16">
      <c r="B285" s="17"/>
      <c r="C285" s="11"/>
      <c r="D285" s="11" t="s">
        <v>177</v>
      </c>
      <c r="E285" s="13"/>
      <c r="F285" s="13"/>
      <c r="G285" s="13"/>
      <c r="H285" s="13"/>
      <c r="I285" s="13"/>
      <c r="J285" s="13"/>
      <c r="K285" s="13"/>
      <c r="L285" s="19"/>
    </row>
    <row r="286" spans="2:12" ht="16">
      <c r="B286" s="17"/>
      <c r="C286" s="11"/>
      <c r="D286" s="11" t="s">
        <v>215</v>
      </c>
      <c r="E286" s="13"/>
      <c r="F286" s="13"/>
      <c r="G286" s="13"/>
      <c r="H286" s="13"/>
      <c r="I286" s="13"/>
      <c r="J286" s="13"/>
      <c r="K286" s="13"/>
      <c r="L286" s="19"/>
    </row>
    <row r="287" spans="2:12" ht="16">
      <c r="B287" s="17"/>
      <c r="C287" s="11"/>
      <c r="D287" s="11" t="s">
        <v>110</v>
      </c>
      <c r="E287" s="13"/>
      <c r="F287" s="13"/>
      <c r="G287" s="13"/>
      <c r="H287" s="13"/>
      <c r="I287" s="13"/>
      <c r="J287" s="13"/>
      <c r="K287" s="13"/>
      <c r="L287" s="19"/>
    </row>
    <row r="288" spans="2:12" ht="16">
      <c r="B288" s="17"/>
      <c r="C288" s="11"/>
      <c r="D288" s="11" t="s">
        <v>171</v>
      </c>
      <c r="E288" s="13"/>
      <c r="F288" s="13"/>
      <c r="G288" s="13"/>
      <c r="H288" s="13"/>
      <c r="I288" s="13"/>
      <c r="J288" s="13"/>
      <c r="K288" s="13"/>
      <c r="L288" s="19"/>
    </row>
    <row r="289" spans="2:12" ht="16">
      <c r="B289" s="17"/>
      <c r="C289" s="11"/>
      <c r="D289" s="11" t="s">
        <v>217</v>
      </c>
      <c r="E289" s="13"/>
      <c r="F289" s="13"/>
      <c r="G289" s="13"/>
      <c r="H289" s="13"/>
      <c r="I289" s="13"/>
      <c r="J289" s="13"/>
      <c r="K289" s="13"/>
      <c r="L289" s="19"/>
    </row>
    <row r="290" spans="2:12" ht="16">
      <c r="B290" s="17"/>
      <c r="C290" s="11"/>
      <c r="D290" s="11" t="s">
        <v>112</v>
      </c>
      <c r="E290" s="13"/>
      <c r="F290" s="13"/>
      <c r="G290" s="13"/>
      <c r="H290" s="13"/>
      <c r="I290" s="13"/>
      <c r="J290" s="13"/>
      <c r="K290" s="13"/>
      <c r="L290" s="19"/>
    </row>
    <row r="291" spans="2:12" ht="16">
      <c r="B291" s="17"/>
      <c r="C291" s="11"/>
      <c r="D291" s="11" t="s">
        <v>171</v>
      </c>
      <c r="E291" s="13"/>
      <c r="F291" s="13"/>
      <c r="G291" s="13"/>
      <c r="H291" s="13"/>
      <c r="I291" s="13"/>
      <c r="J291" s="13"/>
      <c r="K291" s="13"/>
      <c r="L291" s="19"/>
    </row>
    <row r="292" spans="2:12" ht="16">
      <c r="B292" s="17"/>
      <c r="C292" s="11"/>
      <c r="D292" s="11" t="s">
        <v>219</v>
      </c>
      <c r="E292" s="13"/>
      <c r="F292" s="13"/>
      <c r="G292" s="13"/>
      <c r="H292" s="13"/>
      <c r="I292" s="13"/>
      <c r="J292" s="13"/>
      <c r="K292" s="13"/>
      <c r="L292" s="19"/>
    </row>
    <row r="293" spans="2:12" ht="16">
      <c r="B293" s="17"/>
      <c r="C293" s="11"/>
      <c r="D293" s="11" t="s">
        <v>114</v>
      </c>
      <c r="E293" s="13"/>
      <c r="F293" s="13"/>
      <c r="G293" s="13"/>
      <c r="H293" s="13"/>
      <c r="I293" s="13"/>
      <c r="J293" s="13"/>
      <c r="K293" s="13"/>
      <c r="L293" s="19"/>
    </row>
    <row r="294" spans="2:12" ht="16">
      <c r="B294" s="17"/>
      <c r="C294" s="11"/>
      <c r="D294" s="11" t="s">
        <v>172</v>
      </c>
      <c r="E294" s="13"/>
      <c r="F294" s="13"/>
      <c r="G294" s="13"/>
      <c r="H294" s="13"/>
      <c r="I294" s="13"/>
      <c r="J294" s="13"/>
      <c r="K294" s="13"/>
      <c r="L294" s="19"/>
    </row>
    <row r="295" spans="2:12" ht="16">
      <c r="B295" s="17"/>
      <c r="C295" s="11"/>
      <c r="D295" s="11" t="s">
        <v>221</v>
      </c>
      <c r="E295" s="13"/>
      <c r="F295" s="13"/>
      <c r="G295" s="13"/>
      <c r="H295" s="13"/>
      <c r="I295" s="13"/>
      <c r="J295" s="13"/>
      <c r="K295" s="13"/>
      <c r="L295" s="19"/>
    </row>
    <row r="296" spans="2:12" ht="16">
      <c r="B296" s="17"/>
      <c r="C296" s="11"/>
      <c r="D296" s="11" t="s">
        <v>116</v>
      </c>
      <c r="E296" s="13"/>
      <c r="F296" s="13"/>
      <c r="G296" s="13"/>
      <c r="H296" s="13"/>
      <c r="I296" s="13"/>
      <c r="J296" s="13"/>
      <c r="K296" s="13"/>
      <c r="L296" s="19"/>
    </row>
    <row r="297" spans="2:12" ht="16">
      <c r="B297" s="17"/>
      <c r="C297" s="11"/>
      <c r="D297" s="11" t="s">
        <v>173</v>
      </c>
      <c r="E297" s="13"/>
      <c r="F297" s="13"/>
      <c r="G297" s="13"/>
      <c r="H297" s="13"/>
      <c r="I297" s="13"/>
      <c r="J297" s="13"/>
      <c r="K297" s="13"/>
      <c r="L297" s="19"/>
    </row>
    <row r="298" spans="2:12" ht="16">
      <c r="B298" s="17"/>
      <c r="C298" s="11"/>
      <c r="D298" s="11" t="s">
        <v>223</v>
      </c>
      <c r="E298" s="13"/>
      <c r="F298" s="13"/>
      <c r="G298" s="13"/>
      <c r="H298" s="13"/>
      <c r="I298" s="13"/>
      <c r="J298" s="13"/>
      <c r="K298" s="13"/>
      <c r="L298" s="19"/>
    </row>
    <row r="299" spans="2:12" ht="16">
      <c r="B299" s="17"/>
      <c r="C299" s="11"/>
      <c r="D299" s="11" t="s">
        <v>118</v>
      </c>
      <c r="E299" s="13"/>
      <c r="F299" s="13"/>
      <c r="G299" s="13"/>
      <c r="H299" s="13"/>
      <c r="I299" s="13"/>
      <c r="J299" s="13"/>
      <c r="K299" s="13"/>
      <c r="L299" s="19"/>
    </row>
    <row r="300" spans="2:12" ht="16">
      <c r="B300" s="17"/>
      <c r="C300" s="11"/>
      <c r="D300" s="11" t="s">
        <v>44</v>
      </c>
      <c r="E300" s="13"/>
      <c r="F300" s="13"/>
      <c r="G300" s="13"/>
      <c r="H300" s="13"/>
      <c r="I300" s="13"/>
      <c r="J300" s="13"/>
      <c r="K300" s="13"/>
      <c r="L300" s="19"/>
    </row>
    <row r="301" spans="2:12" ht="16">
      <c r="B301" s="17"/>
      <c r="C301" s="11"/>
      <c r="D301" s="11" t="s">
        <v>225</v>
      </c>
      <c r="E301" s="13"/>
      <c r="F301" s="13"/>
      <c r="G301" s="13"/>
      <c r="H301" s="13"/>
      <c r="I301" s="13"/>
      <c r="J301" s="13"/>
      <c r="K301" s="13"/>
      <c r="L301" s="19"/>
    </row>
    <row r="302" spans="2:12" ht="16">
      <c r="B302" s="17"/>
      <c r="C302" s="11"/>
      <c r="D302" s="11" t="s">
        <v>120</v>
      </c>
      <c r="E302" s="13"/>
      <c r="F302" s="13"/>
      <c r="G302" s="13"/>
      <c r="H302" s="13"/>
      <c r="I302" s="13"/>
      <c r="J302" s="13"/>
      <c r="K302" s="13"/>
      <c r="L302" s="19"/>
    </row>
    <row r="303" spans="2:12" ht="16">
      <c r="B303" s="17"/>
      <c r="C303" s="11"/>
      <c r="D303" s="11" t="s">
        <v>174</v>
      </c>
      <c r="E303" s="13"/>
      <c r="F303" s="13"/>
      <c r="G303" s="13"/>
      <c r="H303" s="13"/>
      <c r="I303" s="13"/>
      <c r="J303" s="13"/>
      <c r="K303" s="13"/>
      <c r="L303" s="19"/>
    </row>
    <row r="304" spans="2:12" ht="16">
      <c r="B304" s="17"/>
      <c r="C304" s="11"/>
      <c r="D304" s="11" t="s">
        <v>227</v>
      </c>
      <c r="E304" s="13"/>
      <c r="F304" s="13"/>
      <c r="G304" s="13"/>
      <c r="H304" s="13"/>
      <c r="I304" s="13"/>
      <c r="J304" s="13"/>
      <c r="K304" s="13"/>
      <c r="L304" s="19"/>
    </row>
    <row r="305" spans="2:12" ht="16">
      <c r="B305" s="17"/>
      <c r="C305" s="11"/>
      <c r="D305" s="11" t="s">
        <v>122</v>
      </c>
      <c r="E305" s="13"/>
      <c r="F305" s="13"/>
      <c r="G305" s="13"/>
      <c r="H305" s="13"/>
      <c r="I305" s="13"/>
      <c r="J305" s="13"/>
      <c r="K305" s="13"/>
      <c r="L305" s="19"/>
    </row>
    <row r="306" spans="2:12" ht="16">
      <c r="B306" s="17"/>
      <c r="C306" s="11"/>
      <c r="D306" s="11" t="s">
        <v>175</v>
      </c>
      <c r="E306" s="13"/>
      <c r="F306" s="13"/>
      <c r="G306" s="13"/>
      <c r="H306" s="13"/>
      <c r="I306" s="13"/>
      <c r="J306" s="13"/>
      <c r="K306" s="13"/>
      <c r="L306" s="19"/>
    </row>
    <row r="307" spans="2:12" ht="16">
      <c r="B307" s="17"/>
      <c r="C307" s="11"/>
      <c r="D307" s="11" t="s">
        <v>229</v>
      </c>
      <c r="E307" s="13"/>
      <c r="F307" s="13"/>
      <c r="G307" s="13"/>
      <c r="H307" s="13"/>
      <c r="I307" s="13"/>
      <c r="J307" s="13"/>
      <c r="K307" s="13"/>
      <c r="L307" s="19"/>
    </row>
    <row r="308" spans="2:12" ht="16">
      <c r="B308" s="17"/>
      <c r="C308" s="11"/>
      <c r="D308" s="11" t="s">
        <v>124</v>
      </c>
      <c r="E308" s="13"/>
      <c r="F308" s="13"/>
      <c r="G308" s="13"/>
      <c r="H308" s="13"/>
      <c r="I308" s="13"/>
      <c r="J308" s="13"/>
      <c r="K308" s="13"/>
      <c r="L308" s="19"/>
    </row>
    <row r="309" spans="2:12" ht="16">
      <c r="B309" s="17"/>
      <c r="C309" s="11"/>
      <c r="D309" s="11" t="s">
        <v>28</v>
      </c>
      <c r="E309" s="13"/>
      <c r="F309" s="13"/>
      <c r="G309" s="13"/>
      <c r="H309" s="13"/>
      <c r="I309" s="13"/>
      <c r="J309" s="13"/>
      <c r="K309" s="13"/>
      <c r="L309" s="19"/>
    </row>
    <row r="310" spans="2:12" ht="16">
      <c r="B310" s="17"/>
      <c r="C310" s="11"/>
      <c r="D310" s="11" t="s">
        <v>231</v>
      </c>
      <c r="E310" s="13"/>
      <c r="F310" s="13"/>
      <c r="G310" s="13"/>
      <c r="H310" s="13"/>
      <c r="I310" s="13"/>
      <c r="J310" s="13"/>
      <c r="K310" s="13"/>
      <c r="L310" s="19"/>
    </row>
    <row r="311" spans="2:12" ht="16">
      <c r="B311" s="17"/>
      <c r="C311" s="11"/>
      <c r="D311" s="11" t="s">
        <v>126</v>
      </c>
      <c r="E311" s="13"/>
      <c r="F311" s="13"/>
      <c r="G311" s="13"/>
      <c r="H311" s="13"/>
      <c r="I311" s="13"/>
      <c r="J311" s="13"/>
      <c r="K311" s="13"/>
      <c r="L311" s="19"/>
    </row>
    <row r="312" spans="2:12" ht="16">
      <c r="B312" s="17"/>
      <c r="C312" s="11"/>
      <c r="D312" s="11" t="s">
        <v>176</v>
      </c>
      <c r="E312" s="13"/>
      <c r="F312" s="13"/>
      <c r="G312" s="13"/>
      <c r="H312" s="13"/>
      <c r="I312" s="13"/>
      <c r="J312" s="13"/>
      <c r="K312" s="13"/>
      <c r="L312" s="19"/>
    </row>
    <row r="313" spans="2:12" ht="16">
      <c r="B313" s="17"/>
      <c r="C313" s="11"/>
      <c r="D313" s="11" t="s">
        <v>233</v>
      </c>
      <c r="E313" s="13"/>
      <c r="F313" s="13"/>
      <c r="G313" s="13"/>
      <c r="H313" s="13"/>
      <c r="I313" s="13"/>
      <c r="J313" s="13"/>
      <c r="K313" s="13"/>
      <c r="L313" s="19"/>
    </row>
    <row r="314" spans="2:12" ht="16">
      <c r="B314" s="17"/>
      <c r="C314" s="11"/>
      <c r="D314" s="11" t="s">
        <v>128</v>
      </c>
      <c r="E314" s="13"/>
      <c r="F314" s="13"/>
      <c r="G314" s="13"/>
      <c r="H314" s="13"/>
      <c r="I314" s="13"/>
      <c r="J314" s="13"/>
      <c r="K314" s="13"/>
      <c r="L314" s="19"/>
    </row>
    <row r="315" spans="2:12" ht="16">
      <c r="B315" s="17"/>
      <c r="C315" s="11"/>
      <c r="D315" s="11" t="s">
        <v>177</v>
      </c>
      <c r="E315" s="13"/>
      <c r="F315" s="13"/>
      <c r="G315" s="13"/>
      <c r="H315" s="13"/>
      <c r="I315" s="13"/>
      <c r="J315" s="13"/>
      <c r="K315" s="13"/>
      <c r="L315" s="19"/>
    </row>
    <row r="316" spans="2:12" ht="16">
      <c r="B316" s="17"/>
      <c r="C316" s="11"/>
      <c r="D316" s="11" t="s">
        <v>235</v>
      </c>
      <c r="E316" s="13"/>
      <c r="F316" s="13"/>
      <c r="G316" s="13"/>
      <c r="H316" s="13"/>
      <c r="I316" s="13"/>
      <c r="J316" s="13"/>
      <c r="K316" s="13"/>
      <c r="L316" s="19"/>
    </row>
    <row r="317" spans="2:12" ht="16">
      <c r="B317" s="17"/>
      <c r="C317" s="11"/>
      <c r="D317" s="11" t="s">
        <v>130</v>
      </c>
      <c r="E317" s="13"/>
      <c r="F317" s="13"/>
      <c r="G317" s="13"/>
      <c r="H317" s="13"/>
      <c r="I317" s="13"/>
      <c r="J317" s="13"/>
      <c r="K317" s="13"/>
      <c r="L317" s="19"/>
    </row>
    <row r="318" spans="2:12" ht="16">
      <c r="B318" s="17"/>
      <c r="C318" s="11"/>
      <c r="D318" s="11" t="s">
        <v>171</v>
      </c>
      <c r="E318" s="13"/>
      <c r="F318" s="13"/>
      <c r="G318" s="13"/>
      <c r="H318" s="13"/>
      <c r="I318" s="13"/>
      <c r="J318" s="13"/>
      <c r="K318" s="13"/>
      <c r="L318" s="19"/>
    </row>
    <row r="319" spans="2:12" ht="16">
      <c r="B319" s="17"/>
      <c r="C319" s="11"/>
      <c r="D319" s="11" t="s">
        <v>237</v>
      </c>
      <c r="E319" s="13"/>
      <c r="F319" s="13"/>
      <c r="G319" s="13"/>
      <c r="H319" s="13"/>
      <c r="I319" s="13"/>
      <c r="J319" s="13"/>
      <c r="K319" s="13"/>
      <c r="L319" s="19"/>
    </row>
    <row r="320" spans="2:12" ht="16">
      <c r="B320" s="17"/>
      <c r="C320" s="11"/>
      <c r="D320" s="11" t="s">
        <v>132</v>
      </c>
      <c r="E320" s="13"/>
      <c r="F320" s="13"/>
      <c r="G320" s="13"/>
      <c r="H320" s="13"/>
      <c r="I320" s="13"/>
      <c r="J320" s="13"/>
      <c r="K320" s="13"/>
      <c r="L320" s="19"/>
    </row>
    <row r="321" spans="2:12" ht="16">
      <c r="B321" s="17"/>
      <c r="C321" s="11"/>
      <c r="D321" s="11" t="s">
        <v>171</v>
      </c>
      <c r="E321" s="13"/>
      <c r="F321" s="13"/>
      <c r="G321" s="13"/>
      <c r="H321" s="13"/>
      <c r="I321" s="13"/>
      <c r="J321" s="13"/>
      <c r="K321" s="13"/>
      <c r="L321" s="19"/>
    </row>
    <row r="322" spans="2:12" ht="16">
      <c r="B322" s="17"/>
      <c r="C322" s="11"/>
      <c r="D322" s="11" t="s">
        <v>239</v>
      </c>
      <c r="E322" s="13"/>
      <c r="F322" s="13"/>
      <c r="G322" s="13"/>
      <c r="H322" s="13"/>
      <c r="I322" s="13"/>
      <c r="J322" s="13"/>
      <c r="K322" s="13"/>
      <c r="L322" s="19"/>
    </row>
    <row r="323" spans="2:12" ht="16">
      <c r="B323" s="17"/>
      <c r="C323" s="11"/>
      <c r="D323" s="11" t="s">
        <v>134</v>
      </c>
      <c r="E323" s="13"/>
      <c r="F323" s="13"/>
      <c r="G323" s="13"/>
      <c r="H323" s="13"/>
      <c r="I323" s="13"/>
      <c r="J323" s="13"/>
      <c r="K323" s="13"/>
      <c r="L323" s="19"/>
    </row>
    <row r="324" spans="2:12" ht="16">
      <c r="B324" s="17"/>
      <c r="C324" s="11"/>
      <c r="D324" s="11" t="s">
        <v>172</v>
      </c>
      <c r="E324" s="13"/>
      <c r="F324" s="13"/>
      <c r="G324" s="13"/>
      <c r="H324" s="13"/>
      <c r="I324" s="13"/>
      <c r="J324" s="13"/>
      <c r="K324" s="13"/>
      <c r="L324" s="19"/>
    </row>
    <row r="325" spans="2:12" ht="16">
      <c r="B325" s="17"/>
      <c r="C325" s="11"/>
      <c r="D325" s="11" t="s">
        <v>241</v>
      </c>
      <c r="E325" s="13"/>
      <c r="F325" s="13"/>
      <c r="G325" s="13"/>
      <c r="H325" s="13"/>
      <c r="I325" s="13"/>
      <c r="J325" s="13"/>
      <c r="K325" s="13"/>
      <c r="L325" s="19"/>
    </row>
    <row r="326" spans="2:12" ht="16">
      <c r="B326" s="17"/>
      <c r="C326" s="11"/>
      <c r="D326" s="11" t="s">
        <v>136</v>
      </c>
      <c r="E326" s="13"/>
      <c r="F326" s="13"/>
      <c r="G326" s="13"/>
      <c r="H326" s="13"/>
      <c r="I326" s="13"/>
      <c r="J326" s="13"/>
      <c r="K326" s="13"/>
      <c r="L326" s="19"/>
    </row>
    <row r="327" spans="2:12" ht="16">
      <c r="B327" s="17"/>
      <c r="C327" s="11"/>
      <c r="D327" s="11" t="s">
        <v>173</v>
      </c>
      <c r="E327" s="13"/>
      <c r="F327" s="13"/>
      <c r="G327" s="13"/>
      <c r="H327" s="13"/>
      <c r="I327" s="13"/>
      <c r="J327" s="13"/>
      <c r="K327" s="13"/>
      <c r="L327" s="19"/>
    </row>
    <row r="328" spans="2:12" ht="16">
      <c r="B328" s="17"/>
      <c r="C328" s="11"/>
      <c r="D328" s="11" t="s">
        <v>243</v>
      </c>
      <c r="E328" s="13"/>
      <c r="F328" s="13"/>
      <c r="G328" s="13"/>
      <c r="H328" s="13"/>
      <c r="I328" s="13"/>
      <c r="J328" s="13"/>
      <c r="K328" s="13"/>
      <c r="L328" s="19"/>
    </row>
    <row r="329" spans="2:12" ht="16">
      <c r="B329" s="17"/>
      <c r="C329" s="11"/>
      <c r="D329" s="11" t="s">
        <v>138</v>
      </c>
      <c r="E329" s="13"/>
      <c r="F329" s="13"/>
      <c r="G329" s="13"/>
      <c r="H329" s="13"/>
      <c r="I329" s="13"/>
      <c r="J329" s="13"/>
      <c r="K329" s="13"/>
      <c r="L329" s="19"/>
    </row>
    <row r="330" spans="2:12" ht="16">
      <c r="B330" s="17"/>
      <c r="C330" s="11"/>
      <c r="D330" s="11" t="s">
        <v>44</v>
      </c>
      <c r="E330" s="13"/>
      <c r="F330" s="13"/>
      <c r="G330" s="13"/>
      <c r="H330" s="13"/>
      <c r="I330" s="13"/>
      <c r="J330" s="13"/>
      <c r="K330" s="13"/>
      <c r="L330" s="19"/>
    </row>
    <row r="331" spans="2:12" ht="16">
      <c r="B331" s="17"/>
      <c r="C331" s="11"/>
      <c r="D331" s="11" t="s">
        <v>245</v>
      </c>
      <c r="E331" s="13"/>
      <c r="F331" s="13"/>
      <c r="G331" s="13"/>
      <c r="H331" s="13"/>
      <c r="I331" s="13"/>
      <c r="J331" s="13"/>
      <c r="K331" s="13"/>
      <c r="L331" s="19"/>
    </row>
    <row r="332" spans="2:12" ht="16">
      <c r="B332" s="17"/>
      <c r="C332" s="11"/>
      <c r="D332" s="11" t="s">
        <v>140</v>
      </c>
      <c r="E332" s="13"/>
      <c r="F332" s="13"/>
      <c r="G332" s="13"/>
      <c r="H332" s="13"/>
      <c r="I332" s="13"/>
      <c r="J332" s="13"/>
      <c r="K332" s="13"/>
      <c r="L332" s="19"/>
    </row>
    <row r="333" spans="2:12" ht="16">
      <c r="B333" s="17"/>
      <c r="C333" s="11"/>
      <c r="D333" s="11" t="s">
        <v>174</v>
      </c>
      <c r="E333" s="13"/>
      <c r="F333" s="13"/>
      <c r="G333" s="13"/>
      <c r="H333" s="13"/>
      <c r="I333" s="13"/>
      <c r="J333" s="13"/>
      <c r="K333" s="13"/>
      <c r="L333" s="19"/>
    </row>
    <row r="334" spans="2:12" ht="16">
      <c r="B334" s="17"/>
      <c r="C334" s="11"/>
      <c r="D334" s="11" t="s">
        <v>247</v>
      </c>
      <c r="E334" s="13"/>
      <c r="F334" s="13"/>
      <c r="G334" s="13"/>
      <c r="H334" s="13"/>
      <c r="I334" s="13"/>
      <c r="J334" s="13"/>
      <c r="K334" s="13"/>
      <c r="L334" s="19"/>
    </row>
    <row r="335" spans="2:12" ht="16">
      <c r="B335" s="17"/>
      <c r="C335" s="11"/>
      <c r="D335" s="11" t="s">
        <v>142</v>
      </c>
      <c r="E335" s="13"/>
      <c r="F335" s="13"/>
      <c r="G335" s="13"/>
      <c r="H335" s="13"/>
      <c r="I335" s="13"/>
      <c r="J335" s="13"/>
      <c r="K335" s="13"/>
      <c r="L335" s="19"/>
    </row>
    <row r="336" spans="2:12" ht="16">
      <c r="B336" s="17"/>
      <c r="C336" s="11"/>
      <c r="D336" s="11" t="s">
        <v>175</v>
      </c>
      <c r="E336" s="13"/>
      <c r="F336" s="13"/>
      <c r="G336" s="13"/>
      <c r="H336" s="13"/>
      <c r="I336" s="13"/>
      <c r="J336" s="13"/>
      <c r="K336" s="13"/>
      <c r="L336" s="19"/>
    </row>
    <row r="337" spans="2:12" ht="16">
      <c r="B337" s="17"/>
      <c r="C337" s="11"/>
      <c r="D337" s="11" t="s">
        <v>249</v>
      </c>
      <c r="E337" s="13"/>
      <c r="F337" s="13"/>
      <c r="G337" s="13"/>
      <c r="H337" s="13"/>
      <c r="I337" s="13"/>
      <c r="J337" s="13"/>
      <c r="K337" s="13"/>
      <c r="L337" s="19"/>
    </row>
    <row r="338" spans="2:12" ht="16">
      <c r="B338" s="17"/>
      <c r="C338" s="11"/>
      <c r="D338" s="11" t="s">
        <v>144</v>
      </c>
      <c r="E338" s="13"/>
      <c r="F338" s="13"/>
      <c r="G338" s="13"/>
      <c r="H338" s="13"/>
      <c r="I338" s="13"/>
      <c r="J338" s="13"/>
      <c r="K338" s="13"/>
      <c r="L338" s="19"/>
    </row>
    <row r="339" spans="2:12" ht="16">
      <c r="B339" s="17"/>
      <c r="C339" s="11"/>
      <c r="D339" s="11" t="s">
        <v>28</v>
      </c>
      <c r="E339" s="13"/>
      <c r="F339" s="13"/>
      <c r="G339" s="13"/>
      <c r="H339" s="13"/>
      <c r="I339" s="13"/>
      <c r="J339" s="13"/>
      <c r="K339" s="13"/>
      <c r="L339" s="19"/>
    </row>
    <row r="340" spans="2:12" ht="16">
      <c r="B340" s="17"/>
      <c r="C340" s="11"/>
      <c r="D340" s="11" t="s">
        <v>251</v>
      </c>
      <c r="E340" s="13"/>
      <c r="F340" s="13"/>
      <c r="G340" s="13"/>
      <c r="H340" s="13"/>
      <c r="I340" s="13"/>
      <c r="J340" s="13"/>
      <c r="K340" s="13"/>
      <c r="L340" s="19"/>
    </row>
    <row r="341" spans="2:12" ht="16">
      <c r="B341" s="17"/>
      <c r="C341" s="11"/>
      <c r="D341" s="11" t="s">
        <v>146</v>
      </c>
      <c r="E341" s="13"/>
      <c r="F341" s="13"/>
      <c r="G341" s="13"/>
      <c r="H341" s="13"/>
      <c r="I341" s="13"/>
      <c r="J341" s="13"/>
      <c r="K341" s="13"/>
      <c r="L341" s="19"/>
    </row>
    <row r="342" spans="2:12" ht="16">
      <c r="B342" s="17"/>
      <c r="C342" s="11"/>
      <c r="D342" s="11" t="s">
        <v>176</v>
      </c>
      <c r="E342" s="13"/>
      <c r="F342" s="13"/>
      <c r="G342" s="13"/>
      <c r="H342" s="13"/>
      <c r="I342" s="13"/>
      <c r="J342" s="13"/>
      <c r="K342" s="13"/>
      <c r="L342" s="19"/>
    </row>
    <row r="343" spans="2:12" ht="16">
      <c r="B343" s="17"/>
      <c r="C343" s="11"/>
      <c r="D343" s="11" t="s">
        <v>253</v>
      </c>
      <c r="E343" s="13"/>
      <c r="F343" s="13"/>
      <c r="G343" s="13"/>
      <c r="H343" s="13"/>
      <c r="I343" s="13"/>
      <c r="J343" s="13"/>
      <c r="K343" s="13"/>
      <c r="L343" s="19"/>
    </row>
    <row r="344" spans="2:12" ht="16">
      <c r="B344" s="17"/>
      <c r="C344" s="11"/>
      <c r="D344" s="11" t="s">
        <v>148</v>
      </c>
      <c r="E344" s="13"/>
      <c r="F344" s="13"/>
      <c r="G344" s="13"/>
      <c r="H344" s="13"/>
      <c r="I344" s="13"/>
      <c r="J344" s="13"/>
      <c r="K344" s="13"/>
      <c r="L344" s="19"/>
    </row>
    <row r="345" spans="2:12" ht="16">
      <c r="B345" s="17"/>
      <c r="C345" s="11"/>
      <c r="D345" s="11" t="s">
        <v>177</v>
      </c>
      <c r="E345" s="13"/>
      <c r="F345" s="13"/>
      <c r="G345" s="13"/>
      <c r="H345" s="13"/>
      <c r="I345" s="13"/>
      <c r="J345" s="13"/>
      <c r="K345" s="13"/>
      <c r="L345" s="19"/>
    </row>
    <row r="346" spans="2:12" ht="16">
      <c r="B346" s="17"/>
      <c r="C346" s="11"/>
      <c r="D346" s="11" t="s">
        <v>255</v>
      </c>
      <c r="E346" s="13"/>
      <c r="F346" s="13"/>
      <c r="G346" s="13"/>
      <c r="H346" s="13"/>
      <c r="I346" s="13"/>
      <c r="J346" s="13"/>
      <c r="K346" s="13"/>
      <c r="L346" s="19"/>
    </row>
    <row r="347" spans="2:12" ht="16">
      <c r="B347" s="17"/>
      <c r="C347" s="11"/>
      <c r="D347" s="11" t="s">
        <v>150</v>
      </c>
      <c r="E347" s="13"/>
      <c r="F347" s="13"/>
      <c r="G347" s="13"/>
      <c r="H347" s="13"/>
      <c r="I347" s="13"/>
      <c r="J347" s="13"/>
      <c r="K347" s="13"/>
      <c r="L347" s="19"/>
    </row>
    <row r="348" spans="2:12" ht="16">
      <c r="B348" s="17"/>
      <c r="C348" s="11"/>
      <c r="D348" s="11" t="s">
        <v>171</v>
      </c>
      <c r="E348" s="13"/>
      <c r="F348" s="13"/>
      <c r="G348" s="13"/>
      <c r="H348" s="13"/>
      <c r="I348" s="13"/>
      <c r="J348" s="13"/>
      <c r="K348" s="13"/>
      <c r="L348" s="19"/>
    </row>
    <row r="349" spans="2:12" ht="16">
      <c r="B349" s="17"/>
      <c r="C349" s="11"/>
      <c r="D349" s="11" t="s">
        <v>257</v>
      </c>
      <c r="E349" s="13"/>
      <c r="F349" s="13"/>
      <c r="G349" s="13"/>
      <c r="H349" s="13"/>
      <c r="I349" s="13"/>
      <c r="J349" s="13"/>
      <c r="K349" s="13"/>
      <c r="L349" s="19"/>
    </row>
    <row r="350" spans="2:12" ht="16">
      <c r="B350" s="17"/>
      <c r="C350" s="11"/>
      <c r="D350" s="11" t="s">
        <v>152</v>
      </c>
      <c r="E350" s="13"/>
      <c r="F350" s="13"/>
      <c r="G350" s="13"/>
      <c r="H350" s="13"/>
      <c r="I350" s="13"/>
      <c r="J350" s="13"/>
      <c r="K350" s="13"/>
      <c r="L350" s="19"/>
    </row>
    <row r="351" spans="2:12" ht="16">
      <c r="B351" s="17"/>
      <c r="C351" s="11"/>
      <c r="D351" s="11" t="s">
        <v>171</v>
      </c>
      <c r="E351" s="13"/>
      <c r="F351" s="13"/>
      <c r="G351" s="13"/>
      <c r="H351" s="13"/>
      <c r="I351" s="13"/>
      <c r="J351" s="13"/>
      <c r="K351" s="13"/>
      <c r="L351" s="19"/>
    </row>
    <row r="352" spans="2:12" ht="16">
      <c r="B352" s="17"/>
      <c r="C352" s="11"/>
      <c r="D352" s="11" t="s">
        <v>259</v>
      </c>
      <c r="E352" s="13"/>
      <c r="F352" s="13"/>
      <c r="G352" s="13"/>
      <c r="H352" s="13"/>
      <c r="I352" s="13"/>
      <c r="J352" s="13"/>
      <c r="K352" s="13"/>
      <c r="L352" s="19"/>
    </row>
    <row r="353" spans="2:12" ht="16">
      <c r="B353" s="17"/>
      <c r="C353" s="11"/>
      <c r="D353" s="11" t="s">
        <v>154</v>
      </c>
      <c r="E353" s="13"/>
      <c r="F353" s="13"/>
      <c r="G353" s="13"/>
      <c r="H353" s="13"/>
      <c r="I353" s="13"/>
      <c r="J353" s="13"/>
      <c r="K353" s="13"/>
      <c r="L353" s="19"/>
    </row>
    <row r="354" spans="2:12" ht="16">
      <c r="B354" s="17"/>
      <c r="C354" s="11"/>
      <c r="D354" s="11" t="s">
        <v>172</v>
      </c>
      <c r="E354" s="13"/>
      <c r="F354" s="13"/>
      <c r="G354" s="13"/>
      <c r="H354" s="13"/>
      <c r="I354" s="13"/>
      <c r="J354" s="13"/>
      <c r="K354" s="13"/>
      <c r="L354" s="19"/>
    </row>
    <row r="355" spans="2:12" ht="16">
      <c r="B355" s="17"/>
      <c r="C355" s="11"/>
      <c r="D355" s="11" t="s">
        <v>261</v>
      </c>
      <c r="E355" s="13"/>
      <c r="F355" s="13"/>
      <c r="G355" s="13"/>
      <c r="H355" s="13"/>
      <c r="I355" s="13"/>
      <c r="J355" s="13"/>
      <c r="K355" s="13"/>
      <c r="L355" s="19"/>
    </row>
    <row r="356" spans="2:12" ht="16">
      <c r="B356" s="17"/>
      <c r="C356" s="11"/>
      <c r="D356" s="11" t="s">
        <v>156</v>
      </c>
      <c r="E356" s="13"/>
      <c r="F356" s="13"/>
      <c r="G356" s="13"/>
      <c r="H356" s="13"/>
      <c r="I356" s="13"/>
      <c r="J356" s="13"/>
      <c r="K356" s="13"/>
      <c r="L356" s="19"/>
    </row>
    <row r="357" spans="2:12" ht="16">
      <c r="B357" s="17"/>
      <c r="C357" s="11"/>
      <c r="D357" s="11" t="s">
        <v>173</v>
      </c>
      <c r="E357" s="13"/>
      <c r="F357" s="13"/>
      <c r="G357" s="13"/>
      <c r="H357" s="13"/>
      <c r="I357" s="13"/>
      <c r="J357" s="13"/>
      <c r="K357" s="13"/>
      <c r="L357" s="19"/>
    </row>
    <row r="358" spans="2:12" ht="16">
      <c r="B358" s="17"/>
      <c r="C358" s="11"/>
      <c r="D358" s="11" t="s">
        <v>263</v>
      </c>
      <c r="E358" s="13"/>
      <c r="F358" s="13"/>
      <c r="G358" s="13"/>
      <c r="H358" s="13"/>
      <c r="I358" s="13"/>
      <c r="J358" s="13"/>
      <c r="K358" s="13"/>
      <c r="L358" s="19"/>
    </row>
    <row r="359" spans="2:12" ht="16">
      <c r="B359" s="17"/>
      <c r="C359" s="11"/>
      <c r="D359" s="11" t="s">
        <v>158</v>
      </c>
      <c r="E359" s="13"/>
      <c r="F359" s="13"/>
      <c r="G359" s="13"/>
      <c r="H359" s="13"/>
      <c r="I359" s="13"/>
      <c r="J359" s="13"/>
      <c r="K359" s="13"/>
      <c r="L359" s="19"/>
    </row>
    <row r="360" spans="2:12" ht="16">
      <c r="B360" s="17"/>
      <c r="C360" s="11"/>
      <c r="D360" s="11" t="s">
        <v>44</v>
      </c>
      <c r="E360" s="13"/>
      <c r="F360" s="13"/>
      <c r="G360" s="13"/>
      <c r="H360" s="13"/>
      <c r="I360" s="13"/>
      <c r="J360" s="13"/>
      <c r="K360" s="13"/>
      <c r="L360" s="19"/>
    </row>
    <row r="361" spans="2:12" ht="16">
      <c r="B361" s="17"/>
      <c r="C361" s="11"/>
      <c r="D361" s="11" t="s">
        <v>265</v>
      </c>
      <c r="E361" s="13"/>
      <c r="F361" s="13"/>
      <c r="G361" s="13"/>
      <c r="H361" s="13"/>
      <c r="I361" s="13"/>
      <c r="J361" s="13"/>
      <c r="K361" s="13"/>
      <c r="L361" s="19"/>
    </row>
    <row r="362" spans="2:12" ht="16">
      <c r="B362" s="17"/>
      <c r="C362" s="11"/>
      <c r="D362" s="11" t="s">
        <v>160</v>
      </c>
      <c r="E362" s="13"/>
      <c r="F362" s="13"/>
      <c r="G362" s="13"/>
      <c r="H362" s="13"/>
      <c r="I362" s="13"/>
      <c r="J362" s="13"/>
      <c r="K362" s="13"/>
      <c r="L362" s="19"/>
    </row>
    <row r="363" spans="2:12" ht="16">
      <c r="B363" s="17"/>
      <c r="C363" s="11"/>
      <c r="D363" s="11" t="s">
        <v>174</v>
      </c>
      <c r="E363" s="13"/>
      <c r="F363" s="13"/>
      <c r="G363" s="13"/>
      <c r="H363" s="13"/>
      <c r="I363" s="13"/>
      <c r="J363" s="13"/>
      <c r="K363" s="13"/>
      <c r="L363" s="19"/>
    </row>
    <row r="364" spans="2:12" ht="16">
      <c r="B364" s="17"/>
      <c r="C364" s="11"/>
      <c r="D364" s="11" t="s">
        <v>267</v>
      </c>
      <c r="E364" s="13"/>
      <c r="F364" s="13"/>
      <c r="G364" s="13"/>
      <c r="H364" s="13"/>
      <c r="I364" s="13"/>
      <c r="J364" s="13"/>
      <c r="K364" s="13"/>
      <c r="L364" s="19"/>
    </row>
    <row r="365" spans="2:12" ht="16">
      <c r="B365" s="17"/>
      <c r="C365" s="11"/>
      <c r="D365" s="11" t="s">
        <v>162</v>
      </c>
      <c r="E365" s="13"/>
      <c r="F365" s="13"/>
      <c r="G365" s="13"/>
      <c r="H365" s="13"/>
      <c r="I365" s="13"/>
      <c r="J365" s="13"/>
      <c r="K365" s="13"/>
      <c r="L365" s="19"/>
    </row>
    <row r="366" spans="2:12" ht="16">
      <c r="B366" s="17"/>
      <c r="C366" s="11"/>
      <c r="D366" s="11" t="s">
        <v>175</v>
      </c>
      <c r="E366" s="13"/>
      <c r="F366" s="13"/>
      <c r="G366" s="13"/>
      <c r="H366" s="13"/>
      <c r="I366" s="13"/>
      <c r="J366" s="13"/>
      <c r="K366" s="13"/>
      <c r="L366" s="19"/>
    </row>
    <row r="367" spans="2:12" ht="16">
      <c r="B367" s="17"/>
      <c r="C367" s="11"/>
      <c r="D367" s="11" t="s">
        <v>269</v>
      </c>
      <c r="E367" s="13"/>
      <c r="F367" s="13"/>
      <c r="G367" s="13"/>
      <c r="H367" s="13"/>
      <c r="I367" s="13"/>
      <c r="J367" s="13"/>
      <c r="K367" s="13"/>
      <c r="L367" s="19"/>
    </row>
    <row r="368" spans="2:12" ht="16">
      <c r="B368" s="17"/>
      <c r="C368" s="11"/>
      <c r="D368" s="11" t="s">
        <v>164</v>
      </c>
      <c r="E368" s="13"/>
      <c r="F368" s="13"/>
      <c r="G368" s="13"/>
      <c r="H368" s="13"/>
      <c r="I368" s="13"/>
      <c r="J368" s="13"/>
      <c r="K368" s="13"/>
      <c r="L368" s="19"/>
    </row>
    <row r="369" spans="1:12" ht="16">
      <c r="B369" s="17"/>
      <c r="C369" s="11"/>
      <c r="D369" s="11" t="s">
        <v>28</v>
      </c>
      <c r="E369" s="13"/>
      <c r="F369" s="13"/>
      <c r="G369" s="13"/>
      <c r="H369" s="13"/>
      <c r="I369" s="13"/>
      <c r="J369" s="13"/>
      <c r="K369" s="13"/>
      <c r="L369" s="19"/>
    </row>
    <row r="370" spans="1:12" ht="16">
      <c r="B370" s="17"/>
      <c r="C370" s="11"/>
      <c r="D370" s="11" t="s">
        <v>271</v>
      </c>
      <c r="E370" s="13"/>
      <c r="F370" s="13"/>
      <c r="G370" s="13"/>
      <c r="H370" s="13"/>
      <c r="I370" s="13"/>
      <c r="J370" s="13"/>
      <c r="K370" s="13"/>
      <c r="L370" s="19"/>
    </row>
    <row r="371" spans="1:12" ht="16">
      <c r="B371" s="17"/>
      <c r="C371" s="11"/>
      <c r="D371" s="11" t="s">
        <v>166</v>
      </c>
      <c r="E371" s="13"/>
      <c r="F371" s="13"/>
      <c r="G371" s="13"/>
      <c r="H371" s="13"/>
      <c r="I371" s="13"/>
      <c r="J371" s="13"/>
      <c r="K371" s="13"/>
      <c r="L371" s="19"/>
    </row>
    <row r="372" spans="1:12" ht="16">
      <c r="B372" s="17"/>
      <c r="C372" s="11"/>
      <c r="D372" s="11" t="s">
        <v>176</v>
      </c>
      <c r="E372" s="13"/>
      <c r="F372" s="13"/>
      <c r="G372" s="13"/>
      <c r="H372" s="13"/>
      <c r="I372" s="13"/>
      <c r="J372" s="13"/>
      <c r="K372" s="13"/>
      <c r="L372" s="19"/>
    </row>
    <row r="373" spans="1:12" ht="16">
      <c r="B373" s="17"/>
      <c r="C373" s="11"/>
      <c r="D373" s="11" t="s">
        <v>273</v>
      </c>
      <c r="E373" s="13"/>
      <c r="F373" s="13"/>
      <c r="G373" s="13"/>
      <c r="H373" s="13"/>
      <c r="I373" s="13"/>
      <c r="J373" s="13"/>
      <c r="K373" s="13"/>
      <c r="L373" s="19"/>
    </row>
    <row r="374" spans="1:12" ht="16">
      <c r="B374" s="17"/>
      <c r="C374" s="11"/>
      <c r="D374" s="11" t="s">
        <v>168</v>
      </c>
      <c r="E374" s="13"/>
      <c r="F374" s="13"/>
      <c r="G374" s="13"/>
      <c r="H374" s="13"/>
      <c r="I374" s="13"/>
      <c r="J374" s="13"/>
      <c r="K374" s="13"/>
      <c r="L374" s="19"/>
    </row>
    <row r="375" spans="1:12" ht="16">
      <c r="B375" s="17"/>
      <c r="C375" s="11"/>
      <c r="D375" s="11" t="s">
        <v>177</v>
      </c>
      <c r="E375" s="13"/>
      <c r="F375" s="13"/>
      <c r="G375" s="13"/>
      <c r="H375" s="13"/>
      <c r="I375" s="13"/>
      <c r="J375" s="13"/>
      <c r="K375" s="13"/>
      <c r="L375" s="19"/>
    </row>
    <row r="376" spans="1:12" ht="16">
      <c r="B376" s="17"/>
      <c r="C376" s="11"/>
      <c r="D376" s="11" t="s">
        <v>275</v>
      </c>
      <c r="E376" s="13"/>
      <c r="F376" s="13"/>
      <c r="G376" s="13"/>
      <c r="H376" s="13"/>
      <c r="I376" s="13"/>
      <c r="J376" s="13"/>
      <c r="K376" s="13"/>
      <c r="L376" s="19"/>
    </row>
    <row r="377" spans="1:12" ht="16">
      <c r="B377" s="17"/>
      <c r="C377" s="11"/>
      <c r="D377" s="11" t="s">
        <v>170</v>
      </c>
      <c r="E377" s="13"/>
      <c r="F377" s="13"/>
      <c r="G377" s="13"/>
      <c r="H377" s="13"/>
      <c r="I377" s="13"/>
      <c r="J377" s="13"/>
      <c r="K377" s="13"/>
      <c r="L377" s="19"/>
    </row>
    <row r="378" spans="1:12" ht="16">
      <c r="B378" s="17"/>
      <c r="C378" s="11"/>
      <c r="D378" s="11" t="s">
        <v>171</v>
      </c>
      <c r="E378" s="13"/>
      <c r="F378" s="13"/>
      <c r="G378" s="13"/>
      <c r="H378" s="13"/>
      <c r="I378" s="13"/>
      <c r="J378" s="13"/>
      <c r="K378" s="13"/>
      <c r="L378" s="19"/>
    </row>
    <row r="379" spans="1:12" ht="16">
      <c r="B379" s="17"/>
      <c r="C379" s="11"/>
      <c r="D379" s="11" t="s">
        <v>277</v>
      </c>
      <c r="E379" s="13"/>
      <c r="F379" s="13"/>
      <c r="G379" s="13"/>
      <c r="H379" s="13"/>
      <c r="I379" s="13"/>
      <c r="J379" s="13"/>
      <c r="K379" s="13"/>
      <c r="L379" s="19"/>
    </row>
    <row r="380" spans="1:12" ht="16">
      <c r="A380" s="95"/>
      <c r="B380" s="20"/>
      <c r="C380" s="13"/>
      <c r="D380" s="13"/>
      <c r="E380" s="13"/>
      <c r="F380" s="13"/>
      <c r="G380" s="13"/>
      <c r="H380" s="13"/>
      <c r="I380" s="13"/>
      <c r="J380" s="13"/>
      <c r="K380" s="13"/>
      <c r="L380" s="19"/>
    </row>
    <row r="381" spans="1:12" ht="16">
      <c r="A381" s="95"/>
      <c r="B381" s="21"/>
      <c r="C381" s="10"/>
      <c r="D381" s="10"/>
      <c r="E381" s="10"/>
      <c r="F381" s="10"/>
      <c r="G381" s="10"/>
      <c r="H381" s="10"/>
      <c r="I381" s="10"/>
      <c r="J381" s="10"/>
      <c r="K381" s="10"/>
      <c r="L381" s="22"/>
    </row>
    <row r="382" spans="1:12" ht="16">
      <c r="A382" s="95"/>
      <c r="B382" s="95"/>
    </row>
    <row r="383" spans="1:12" ht="16">
      <c r="A383" s="95"/>
      <c r="B383" s="95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DC8AF-56E9-F34F-A0B6-1733A218447E}">
  <sheetPr codeName="Ark6"/>
  <dimension ref="A2:L374"/>
  <sheetViews>
    <sheetView tabSelected="1" topLeftCell="B1" workbookViewId="0">
      <selection activeCell="B12" sqref="A12:XFD13"/>
    </sheetView>
  </sheetViews>
  <sheetFormatPr baseColWidth="10" defaultColWidth="9" defaultRowHeight="14"/>
  <cols>
    <col min="1" max="1" width="8.6640625" style="79" customWidth="1"/>
    <col min="2" max="3" width="9" style="79"/>
    <col min="4" max="4" width="26.6640625" style="79" customWidth="1"/>
    <col min="5" max="5" width="13.33203125" style="79" customWidth="1"/>
    <col min="6" max="6" width="13.1640625" style="79" customWidth="1"/>
    <col min="7" max="7" width="13" style="79" customWidth="1"/>
    <col min="8" max="8" width="11.6640625" style="79" customWidth="1"/>
    <col min="9" max="9" width="15.83203125" style="79" customWidth="1"/>
    <col min="10" max="10" width="16.83203125" style="79" customWidth="1"/>
    <col min="11" max="16384" width="9" style="79"/>
  </cols>
  <sheetData>
    <row r="2" spans="2:12">
      <c r="B2" s="14"/>
      <c r="C2" s="15"/>
      <c r="D2" s="58"/>
      <c r="E2" s="15"/>
      <c r="F2" s="15"/>
      <c r="G2" s="15"/>
      <c r="H2" s="15"/>
      <c r="I2" s="15"/>
      <c r="J2" s="15"/>
      <c r="K2" s="15"/>
      <c r="L2" s="16"/>
    </row>
    <row r="3" spans="2:12" ht="20">
      <c r="B3" s="17"/>
      <c r="C3" s="18" t="s">
        <v>7</v>
      </c>
      <c r="D3" s="13"/>
      <c r="E3" s="13"/>
      <c r="F3" s="13"/>
      <c r="G3" s="13"/>
      <c r="H3" s="13"/>
      <c r="I3" s="13"/>
      <c r="J3" s="13"/>
      <c r="K3" s="13"/>
      <c r="L3" s="19"/>
    </row>
    <row r="4" spans="2:12">
      <c r="B4" s="17"/>
      <c r="C4" s="13"/>
      <c r="D4" s="13"/>
      <c r="E4" s="13"/>
      <c r="F4" s="13"/>
      <c r="G4" s="13"/>
      <c r="H4" s="13"/>
      <c r="I4" s="13"/>
      <c r="J4" s="13"/>
      <c r="K4" s="13"/>
      <c r="L4" s="19"/>
    </row>
    <row r="5" spans="2:12" ht="18">
      <c r="B5" s="17"/>
      <c r="C5" s="6" t="s">
        <v>514</v>
      </c>
      <c r="D5" s="13"/>
      <c r="E5" s="13"/>
      <c r="F5" s="13"/>
      <c r="G5" s="13"/>
      <c r="H5" s="13"/>
      <c r="I5" s="13"/>
      <c r="J5" s="13"/>
      <c r="K5" s="13"/>
      <c r="L5" s="19"/>
    </row>
    <row r="6" spans="2:12" ht="18">
      <c r="B6" s="17"/>
      <c r="C6" s="59" t="s">
        <v>372</v>
      </c>
      <c r="D6" s="13"/>
      <c r="E6" s="13"/>
      <c r="F6" s="13"/>
      <c r="G6" s="13"/>
      <c r="H6" s="13"/>
      <c r="I6" s="13"/>
      <c r="J6" s="13"/>
      <c r="K6" s="13"/>
      <c r="L6" s="19"/>
    </row>
    <row r="7" spans="2:12">
      <c r="B7" s="17"/>
      <c r="C7" s="13"/>
      <c r="D7" s="13"/>
      <c r="E7" s="13"/>
      <c r="F7" s="13"/>
      <c r="G7" s="13"/>
      <c r="H7" s="13"/>
      <c r="I7" s="13"/>
      <c r="J7" s="13"/>
      <c r="K7" s="13"/>
      <c r="L7" s="19"/>
    </row>
    <row r="8" spans="2:12" ht="18">
      <c r="B8" s="17"/>
      <c r="C8" s="6" t="s">
        <v>508</v>
      </c>
      <c r="D8" s="13"/>
      <c r="E8" s="13"/>
      <c r="F8" s="13"/>
      <c r="G8" s="13"/>
      <c r="H8" s="13"/>
      <c r="I8" s="13"/>
      <c r="J8" s="13"/>
      <c r="K8" s="13"/>
      <c r="L8" s="19"/>
    </row>
    <row r="9" spans="2:12">
      <c r="B9" s="17"/>
      <c r="C9" s="13"/>
      <c r="D9" s="13"/>
      <c r="E9" s="13"/>
      <c r="F9" s="13"/>
      <c r="G9" s="13"/>
      <c r="H9" s="13"/>
      <c r="I9" s="13"/>
      <c r="J9" s="13"/>
      <c r="K9" s="13"/>
      <c r="L9" s="19"/>
    </row>
    <row r="10" spans="2:12">
      <c r="B10" s="17"/>
      <c r="C10" s="13"/>
      <c r="D10" s="10" t="s">
        <v>278</v>
      </c>
      <c r="E10" s="10" t="s">
        <v>279</v>
      </c>
      <c r="F10" s="10" t="s">
        <v>280</v>
      </c>
      <c r="G10" s="13"/>
      <c r="H10" s="13"/>
      <c r="I10" s="13"/>
      <c r="J10" s="13"/>
      <c r="K10" s="13"/>
      <c r="L10" s="19"/>
    </row>
    <row r="11" spans="2:12" ht="16">
      <c r="B11" s="17"/>
      <c r="C11" s="11"/>
      <c r="D11" s="11" t="s">
        <v>14</v>
      </c>
      <c r="E11" s="11" t="s">
        <v>15</v>
      </c>
      <c r="F11" s="11" t="s">
        <v>56</v>
      </c>
      <c r="G11" s="11"/>
      <c r="H11" s="11"/>
      <c r="I11" s="11"/>
      <c r="J11" s="11"/>
      <c r="K11" s="13"/>
      <c r="L11" s="19"/>
    </row>
    <row r="12" spans="2:12" ht="16">
      <c r="B12" s="17"/>
      <c r="C12" s="11"/>
      <c r="E12" s="11"/>
      <c r="F12" s="11"/>
      <c r="G12" s="11"/>
      <c r="H12" s="11"/>
      <c r="I12" s="11"/>
      <c r="J12" s="11"/>
      <c r="K12" s="13"/>
      <c r="L12" s="19"/>
    </row>
    <row r="13" spans="2:12" ht="16">
      <c r="B13" s="17"/>
      <c r="C13" s="11"/>
      <c r="E13" s="11"/>
      <c r="F13" s="11"/>
      <c r="G13" s="11"/>
      <c r="H13" s="11"/>
      <c r="I13" s="11"/>
      <c r="J13" s="11"/>
      <c r="K13" s="13"/>
      <c r="L13" s="19"/>
    </row>
    <row r="14" spans="2:12" ht="16">
      <c r="B14" s="17"/>
      <c r="C14" s="11"/>
      <c r="D14" s="11" t="s">
        <v>9</v>
      </c>
      <c r="E14" s="11"/>
      <c r="F14" s="11"/>
      <c r="G14" s="11"/>
      <c r="H14" s="11"/>
      <c r="I14" s="11"/>
      <c r="J14" s="11"/>
      <c r="K14" s="13"/>
      <c r="L14" s="19"/>
    </row>
    <row r="15" spans="2:12" ht="16">
      <c r="B15" s="17"/>
      <c r="C15" s="11"/>
      <c r="D15" s="11" t="s">
        <v>16</v>
      </c>
      <c r="E15" s="11"/>
      <c r="F15" s="11"/>
      <c r="G15" s="11"/>
      <c r="H15" s="11"/>
      <c r="I15" s="11"/>
      <c r="J15" s="11"/>
      <c r="K15" s="13"/>
      <c r="L15" s="19"/>
    </row>
    <row r="16" spans="2:12" ht="16">
      <c r="B16" s="17"/>
      <c r="C16" s="11"/>
      <c r="D16" s="11" t="s">
        <v>57</v>
      </c>
      <c r="E16" s="11"/>
      <c r="F16" s="11"/>
      <c r="G16" s="11"/>
      <c r="H16" s="11"/>
      <c r="I16" s="11"/>
      <c r="J16" s="11"/>
      <c r="K16" s="13"/>
      <c r="L16" s="19"/>
    </row>
    <row r="17" spans="2:12" ht="16">
      <c r="B17" s="17"/>
      <c r="C17" s="11"/>
      <c r="D17" s="11" t="s">
        <v>17</v>
      </c>
      <c r="E17" s="11"/>
      <c r="F17" s="11"/>
      <c r="G17" s="11"/>
      <c r="H17" s="11"/>
      <c r="I17" s="11"/>
      <c r="J17" s="11"/>
      <c r="K17" s="13"/>
      <c r="L17" s="19"/>
    </row>
    <row r="18" spans="2:12" ht="16">
      <c r="B18" s="17"/>
      <c r="C18" s="11"/>
      <c r="D18" s="11" t="s">
        <v>18</v>
      </c>
      <c r="E18" s="11"/>
      <c r="F18" s="11"/>
      <c r="G18" s="11"/>
      <c r="H18" s="11"/>
      <c r="I18" s="11"/>
      <c r="J18" s="11"/>
      <c r="K18" s="13"/>
      <c r="L18" s="19"/>
    </row>
    <row r="19" spans="2:12" ht="16">
      <c r="B19" s="17"/>
      <c r="C19" s="11"/>
      <c r="D19" s="11" t="s">
        <v>58</v>
      </c>
      <c r="E19" s="11"/>
      <c r="F19" s="11"/>
      <c r="G19" s="11"/>
      <c r="H19" s="11"/>
      <c r="I19" s="11"/>
      <c r="J19" s="11"/>
      <c r="K19" s="13"/>
      <c r="L19" s="19"/>
    </row>
    <row r="20" spans="2:12" ht="16">
      <c r="B20" s="17"/>
      <c r="C20" s="11"/>
      <c r="D20" s="11" t="s">
        <v>19</v>
      </c>
      <c r="E20" s="11"/>
      <c r="F20" s="11"/>
      <c r="G20" s="11"/>
      <c r="H20" s="11"/>
      <c r="I20" s="11"/>
      <c r="J20" s="11"/>
      <c r="K20" s="13"/>
      <c r="L20" s="19"/>
    </row>
    <row r="21" spans="2:12" ht="16">
      <c r="B21" s="17"/>
      <c r="C21" s="11"/>
      <c r="D21" s="11" t="s">
        <v>20</v>
      </c>
      <c r="E21" s="11"/>
      <c r="F21" s="11"/>
      <c r="G21" s="11"/>
      <c r="H21" s="11"/>
      <c r="I21" s="11"/>
      <c r="J21" s="11"/>
      <c r="K21" s="13"/>
      <c r="L21" s="19"/>
    </row>
    <row r="22" spans="2:12" ht="16">
      <c r="B22" s="17"/>
      <c r="C22" s="11"/>
      <c r="D22" s="11" t="s">
        <v>59</v>
      </c>
      <c r="E22" s="11"/>
      <c r="F22" s="11"/>
      <c r="G22" s="11"/>
      <c r="H22" s="11"/>
      <c r="I22" s="11"/>
      <c r="J22" s="11"/>
      <c r="K22" s="13"/>
      <c r="L22" s="19"/>
    </row>
    <row r="23" spans="2:12" ht="16">
      <c r="B23" s="17"/>
      <c r="C23" s="11"/>
      <c r="D23" s="11" t="s">
        <v>21</v>
      </c>
      <c r="E23" s="11"/>
      <c r="F23" s="11"/>
      <c r="G23" s="11"/>
      <c r="H23" s="11"/>
      <c r="I23" s="11"/>
      <c r="J23" s="11"/>
      <c r="K23" s="13"/>
      <c r="L23" s="19"/>
    </row>
    <row r="24" spans="2:12" ht="16">
      <c r="B24" s="17"/>
      <c r="C24" s="11"/>
      <c r="D24" s="11" t="s">
        <v>22</v>
      </c>
      <c r="E24" s="11"/>
      <c r="F24" s="11"/>
      <c r="G24" s="11"/>
      <c r="H24" s="11"/>
      <c r="I24" s="11"/>
      <c r="J24" s="11"/>
      <c r="K24" s="13"/>
      <c r="L24" s="19"/>
    </row>
    <row r="25" spans="2:12" ht="16">
      <c r="B25" s="17"/>
      <c r="C25" s="11"/>
      <c r="D25" s="11" t="s">
        <v>60</v>
      </c>
      <c r="E25" s="11"/>
      <c r="F25" s="11"/>
      <c r="G25" s="11"/>
      <c r="H25" s="11"/>
      <c r="I25" s="11"/>
      <c r="J25" s="11"/>
      <c r="K25" s="13"/>
      <c r="L25" s="19"/>
    </row>
    <row r="26" spans="2:12" ht="16">
      <c r="B26" s="17"/>
      <c r="C26" s="11"/>
      <c r="D26" s="11" t="s">
        <v>23</v>
      </c>
      <c r="E26" s="11"/>
      <c r="F26" s="11"/>
      <c r="G26" s="11"/>
      <c r="H26" s="11"/>
      <c r="I26" s="11"/>
      <c r="J26" s="12"/>
      <c r="K26" s="13"/>
      <c r="L26" s="19"/>
    </row>
    <row r="27" spans="2:12" ht="16">
      <c r="B27" s="17"/>
      <c r="C27" s="11"/>
      <c r="D27" s="11" t="s">
        <v>24</v>
      </c>
      <c r="E27" s="11"/>
      <c r="F27" s="11"/>
      <c r="G27" s="11"/>
      <c r="H27" s="11"/>
      <c r="I27" s="11"/>
      <c r="J27" s="12"/>
      <c r="K27" s="13"/>
      <c r="L27" s="19"/>
    </row>
    <row r="28" spans="2:12" ht="16">
      <c r="B28" s="17"/>
      <c r="C28" s="11"/>
      <c r="D28" s="11" t="s">
        <v>61</v>
      </c>
      <c r="E28" s="11"/>
      <c r="F28" s="11"/>
      <c r="G28" s="11"/>
      <c r="H28" s="11"/>
      <c r="I28" s="11"/>
      <c r="J28" s="12"/>
      <c r="K28" s="13"/>
      <c r="L28" s="19"/>
    </row>
    <row r="29" spans="2:12" ht="16">
      <c r="B29" s="17"/>
      <c r="C29" s="11"/>
      <c r="D29" s="11" t="s">
        <v>25</v>
      </c>
      <c r="E29" s="11"/>
      <c r="F29" s="11"/>
      <c r="G29" s="11"/>
      <c r="H29" s="11"/>
      <c r="I29" s="11"/>
      <c r="J29" s="12"/>
      <c r="K29" s="13"/>
      <c r="L29" s="19"/>
    </row>
    <row r="30" spans="2:12" ht="16">
      <c r="B30" s="17"/>
      <c r="C30" s="11"/>
      <c r="D30" s="11" t="s">
        <v>26</v>
      </c>
      <c r="E30" s="11"/>
      <c r="F30" s="11"/>
      <c r="G30" s="11"/>
      <c r="H30" s="11"/>
      <c r="I30" s="11"/>
      <c r="J30" s="12"/>
      <c r="K30" s="13"/>
      <c r="L30" s="19"/>
    </row>
    <row r="31" spans="2:12" ht="16">
      <c r="B31" s="17"/>
      <c r="C31" s="11"/>
      <c r="D31" s="11" t="s">
        <v>62</v>
      </c>
      <c r="E31" s="11"/>
      <c r="F31" s="11"/>
      <c r="G31" s="11"/>
      <c r="H31" s="11"/>
      <c r="I31" s="11"/>
      <c r="J31" s="12"/>
      <c r="K31" s="13"/>
      <c r="L31" s="19"/>
    </row>
    <row r="32" spans="2:12" ht="16">
      <c r="B32" s="17"/>
      <c r="C32" s="11"/>
      <c r="D32" s="11" t="s">
        <v>27</v>
      </c>
      <c r="E32" s="11"/>
      <c r="F32" s="11"/>
      <c r="G32" s="11"/>
      <c r="H32" s="11"/>
      <c r="I32" s="11"/>
      <c r="J32" s="12"/>
      <c r="K32" s="13"/>
      <c r="L32" s="19"/>
    </row>
    <row r="33" spans="2:12" ht="16">
      <c r="B33" s="17"/>
      <c r="C33" s="11"/>
      <c r="D33" s="11" t="s">
        <v>28</v>
      </c>
      <c r="E33" s="11"/>
      <c r="F33" s="11"/>
      <c r="G33" s="11"/>
      <c r="H33" s="11"/>
      <c r="I33" s="11"/>
      <c r="J33" s="12"/>
      <c r="K33" s="13"/>
      <c r="L33" s="19"/>
    </row>
    <row r="34" spans="2:12" ht="16">
      <c r="B34" s="17"/>
      <c r="C34" s="11"/>
      <c r="D34" s="11" t="s">
        <v>63</v>
      </c>
      <c r="E34" s="11"/>
      <c r="F34" s="11"/>
      <c r="G34" s="11"/>
      <c r="H34" s="11"/>
      <c r="I34" s="11"/>
      <c r="J34" s="12"/>
      <c r="K34" s="13"/>
      <c r="L34" s="19"/>
    </row>
    <row r="35" spans="2:12" ht="16">
      <c r="B35" s="17"/>
      <c r="C35" s="11"/>
      <c r="D35" s="11" t="s">
        <v>29</v>
      </c>
      <c r="E35" s="11"/>
      <c r="F35" s="11"/>
      <c r="G35" s="11"/>
      <c r="H35" s="11"/>
      <c r="I35" s="11"/>
      <c r="J35" s="12"/>
      <c r="K35" s="13"/>
      <c r="L35" s="19"/>
    </row>
    <row r="36" spans="2:12" ht="16">
      <c r="B36" s="17"/>
      <c r="C36" s="11"/>
      <c r="D36" s="11" t="s">
        <v>30</v>
      </c>
      <c r="E36" s="11"/>
      <c r="F36" s="11"/>
      <c r="G36" s="11"/>
      <c r="H36" s="11"/>
      <c r="I36" s="11"/>
      <c r="J36" s="12"/>
      <c r="K36" s="13"/>
      <c r="L36" s="19"/>
    </row>
    <row r="37" spans="2:12" ht="16">
      <c r="B37" s="17"/>
      <c r="C37" s="11"/>
      <c r="D37" s="11" t="s">
        <v>64</v>
      </c>
      <c r="E37" s="11"/>
      <c r="F37" s="11"/>
      <c r="G37" s="11"/>
      <c r="H37" s="11"/>
      <c r="I37" s="11"/>
      <c r="J37" s="12"/>
      <c r="K37" s="13"/>
      <c r="L37" s="19"/>
    </row>
    <row r="38" spans="2:12" ht="16">
      <c r="B38" s="17"/>
      <c r="C38" s="11"/>
      <c r="D38" s="11" t="s">
        <v>31</v>
      </c>
      <c r="E38" s="11"/>
      <c r="F38" s="11"/>
      <c r="G38" s="11"/>
      <c r="H38" s="11"/>
      <c r="I38" s="11"/>
      <c r="J38" s="12"/>
      <c r="K38" s="13"/>
      <c r="L38" s="19"/>
    </row>
    <row r="39" spans="2:12" ht="16">
      <c r="B39" s="17"/>
      <c r="C39" s="11"/>
      <c r="D39" s="11" t="s">
        <v>32</v>
      </c>
      <c r="E39" s="11"/>
      <c r="F39" s="11"/>
      <c r="G39" s="11"/>
      <c r="H39" s="11"/>
      <c r="I39" s="11"/>
      <c r="J39" s="12"/>
      <c r="K39" s="13"/>
      <c r="L39" s="19"/>
    </row>
    <row r="40" spans="2:12" ht="16">
      <c r="B40" s="17"/>
      <c r="C40" s="11"/>
      <c r="D40" s="11" t="s">
        <v>65</v>
      </c>
      <c r="E40" s="11"/>
      <c r="F40" s="11"/>
      <c r="G40" s="11"/>
      <c r="H40" s="11"/>
      <c r="I40" s="11"/>
      <c r="J40" s="12"/>
      <c r="K40" s="13"/>
      <c r="L40" s="19"/>
    </row>
    <row r="41" spans="2:12" ht="16">
      <c r="B41" s="17"/>
      <c r="C41" s="11"/>
      <c r="D41" s="11" t="s">
        <v>33</v>
      </c>
      <c r="E41" s="11"/>
      <c r="F41" s="11"/>
      <c r="G41" s="11"/>
      <c r="H41" s="11"/>
      <c r="I41" s="11"/>
      <c r="J41" s="12"/>
      <c r="K41" s="13"/>
      <c r="L41" s="19"/>
    </row>
    <row r="42" spans="2:12" ht="16">
      <c r="B42" s="17"/>
      <c r="C42" s="11"/>
      <c r="D42" s="11" t="s">
        <v>34</v>
      </c>
      <c r="E42" s="11"/>
      <c r="F42" s="11"/>
      <c r="G42" s="11"/>
      <c r="H42" s="11"/>
      <c r="I42" s="11"/>
      <c r="J42" s="12"/>
      <c r="K42" s="13"/>
      <c r="L42" s="19"/>
    </row>
    <row r="43" spans="2:12" ht="16">
      <c r="B43" s="17"/>
      <c r="C43" s="11"/>
      <c r="D43" s="11" t="s">
        <v>66</v>
      </c>
      <c r="E43" s="11"/>
      <c r="F43" s="11"/>
      <c r="G43" s="11"/>
      <c r="H43" s="11"/>
      <c r="I43" s="11"/>
      <c r="J43" s="12"/>
      <c r="K43" s="13"/>
      <c r="L43" s="19"/>
    </row>
    <row r="44" spans="2:12" ht="16">
      <c r="B44" s="17"/>
      <c r="C44" s="11"/>
      <c r="D44" s="11" t="s">
        <v>35</v>
      </c>
      <c r="E44" s="11"/>
      <c r="F44" s="11"/>
      <c r="G44" s="11"/>
      <c r="H44" s="11"/>
      <c r="I44" s="11"/>
      <c r="J44" s="12"/>
      <c r="K44" s="13"/>
      <c r="L44" s="19"/>
    </row>
    <row r="45" spans="2:12" ht="16">
      <c r="B45" s="17"/>
      <c r="C45" s="11"/>
      <c r="D45" s="11" t="s">
        <v>36</v>
      </c>
      <c r="E45" s="11"/>
      <c r="F45" s="11"/>
      <c r="G45" s="11"/>
      <c r="H45" s="11"/>
      <c r="I45" s="11"/>
      <c r="J45" s="12"/>
      <c r="K45" s="13"/>
      <c r="L45" s="19"/>
    </row>
    <row r="46" spans="2:12" ht="16">
      <c r="B46" s="17"/>
      <c r="C46" s="11"/>
      <c r="D46" s="11" t="s">
        <v>67</v>
      </c>
      <c r="E46" s="11"/>
      <c r="F46" s="11"/>
      <c r="G46" s="11"/>
      <c r="H46" s="11"/>
      <c r="I46" s="11"/>
      <c r="J46" s="12"/>
      <c r="K46" s="13"/>
      <c r="L46" s="19"/>
    </row>
    <row r="47" spans="2:12" ht="16">
      <c r="B47" s="17"/>
      <c r="C47" s="11"/>
      <c r="D47" s="11" t="s">
        <v>37</v>
      </c>
      <c r="E47" s="11"/>
      <c r="F47" s="11"/>
      <c r="G47" s="11"/>
      <c r="H47" s="11"/>
      <c r="I47" s="11"/>
      <c r="J47" s="12"/>
      <c r="K47" s="13"/>
      <c r="L47" s="19"/>
    </row>
    <row r="48" spans="2:12" ht="16">
      <c r="B48" s="17"/>
      <c r="C48" s="11"/>
      <c r="D48" s="11" t="s">
        <v>38</v>
      </c>
      <c r="E48" s="11"/>
      <c r="F48" s="11"/>
      <c r="G48" s="11"/>
      <c r="H48" s="11"/>
      <c r="I48" s="11"/>
      <c r="J48" s="12"/>
      <c r="K48" s="13"/>
      <c r="L48" s="19"/>
    </row>
    <row r="49" spans="2:12" ht="16">
      <c r="B49" s="17"/>
      <c r="C49" s="11"/>
      <c r="D49" s="11" t="s">
        <v>68</v>
      </c>
      <c r="E49" s="11"/>
      <c r="F49" s="11"/>
      <c r="G49" s="11"/>
      <c r="H49" s="11"/>
      <c r="I49" s="11"/>
      <c r="J49" s="12"/>
      <c r="K49" s="13"/>
      <c r="L49" s="19"/>
    </row>
    <row r="50" spans="2:12" ht="16">
      <c r="B50" s="17"/>
      <c r="C50" s="11"/>
      <c r="D50" s="11" t="s">
        <v>39</v>
      </c>
      <c r="E50" s="11"/>
      <c r="F50" s="11"/>
      <c r="G50" s="11"/>
      <c r="H50" s="11"/>
      <c r="I50" s="11"/>
      <c r="J50" s="12"/>
      <c r="K50" s="13"/>
      <c r="L50" s="19"/>
    </row>
    <row r="51" spans="2:12" ht="16">
      <c r="B51" s="17"/>
      <c r="C51" s="11"/>
      <c r="D51" s="11" t="s">
        <v>40</v>
      </c>
      <c r="E51" s="11"/>
      <c r="F51" s="11"/>
      <c r="G51" s="11"/>
      <c r="H51" s="11"/>
      <c r="I51" s="11"/>
      <c r="J51" s="12"/>
      <c r="K51" s="13"/>
      <c r="L51" s="19"/>
    </row>
    <row r="52" spans="2:12" ht="16">
      <c r="B52" s="17"/>
      <c r="C52" s="11"/>
      <c r="D52" s="11" t="s">
        <v>69</v>
      </c>
      <c r="E52" s="11"/>
      <c r="F52" s="11"/>
      <c r="G52" s="11"/>
      <c r="H52" s="11"/>
      <c r="I52" s="11"/>
      <c r="J52" s="12"/>
      <c r="K52" s="13"/>
      <c r="L52" s="19"/>
    </row>
    <row r="53" spans="2:12" ht="16">
      <c r="B53" s="17"/>
      <c r="C53" s="11"/>
      <c r="D53" s="11" t="s">
        <v>41</v>
      </c>
      <c r="E53" s="11"/>
      <c r="F53" s="11"/>
      <c r="G53" s="11"/>
      <c r="H53" s="11"/>
      <c r="I53" s="11"/>
      <c r="J53" s="12"/>
      <c r="K53" s="13"/>
      <c r="L53" s="19"/>
    </row>
    <row r="54" spans="2:12" ht="16">
      <c r="B54" s="17"/>
      <c r="C54" s="11"/>
      <c r="D54" s="11" t="s">
        <v>42</v>
      </c>
      <c r="E54" s="11"/>
      <c r="F54" s="11"/>
      <c r="G54" s="11"/>
      <c r="H54" s="11"/>
      <c r="I54" s="11"/>
      <c r="J54" s="12"/>
      <c r="K54" s="13"/>
      <c r="L54" s="19"/>
    </row>
    <row r="55" spans="2:12" ht="16">
      <c r="B55" s="17"/>
      <c r="C55" s="11"/>
      <c r="D55" s="11" t="s">
        <v>70</v>
      </c>
      <c r="E55" s="11"/>
      <c r="F55" s="11"/>
      <c r="G55" s="11"/>
      <c r="H55" s="11"/>
      <c r="I55" s="11"/>
      <c r="J55" s="12"/>
      <c r="K55" s="13"/>
      <c r="L55" s="19"/>
    </row>
    <row r="56" spans="2:12" ht="16">
      <c r="B56" s="17"/>
      <c r="C56" s="11"/>
      <c r="D56" s="11" t="s">
        <v>43</v>
      </c>
      <c r="E56" s="11"/>
      <c r="F56" s="11"/>
      <c r="G56" s="11"/>
      <c r="H56" s="11"/>
      <c r="I56" s="11"/>
      <c r="J56" s="12"/>
      <c r="K56" s="13"/>
      <c r="L56" s="19"/>
    </row>
    <row r="57" spans="2:12" ht="16">
      <c r="B57" s="17"/>
      <c r="C57" s="11"/>
      <c r="D57" s="11" t="s">
        <v>44</v>
      </c>
      <c r="E57" s="11"/>
      <c r="F57" s="11"/>
      <c r="G57" s="11"/>
      <c r="H57" s="11"/>
      <c r="I57" s="11"/>
      <c r="J57" s="12"/>
      <c r="K57" s="13"/>
      <c r="L57" s="19"/>
    </row>
    <row r="58" spans="2:12" ht="16">
      <c r="B58" s="17"/>
      <c r="C58" s="11"/>
      <c r="D58" s="11" t="s">
        <v>71</v>
      </c>
      <c r="E58" s="11"/>
      <c r="F58" s="11"/>
      <c r="G58" s="11"/>
      <c r="H58" s="11"/>
      <c r="I58" s="11"/>
      <c r="J58" s="12"/>
      <c r="K58" s="13"/>
      <c r="L58" s="19"/>
    </row>
    <row r="59" spans="2:12" ht="16">
      <c r="B59" s="17"/>
      <c r="C59" s="11"/>
      <c r="D59" s="11" t="s">
        <v>45</v>
      </c>
      <c r="E59" s="11"/>
      <c r="F59" s="11"/>
      <c r="G59" s="11"/>
      <c r="H59" s="11"/>
      <c r="I59" s="11"/>
      <c r="J59" s="12"/>
      <c r="K59" s="13"/>
      <c r="L59" s="19"/>
    </row>
    <row r="60" spans="2:12" ht="16">
      <c r="B60" s="17"/>
      <c r="C60" s="11"/>
      <c r="D60" s="11" t="s">
        <v>46</v>
      </c>
      <c r="E60" s="11"/>
      <c r="F60" s="11"/>
      <c r="G60" s="11"/>
      <c r="H60" s="11"/>
      <c r="I60" s="11"/>
      <c r="J60" s="12"/>
      <c r="K60" s="13"/>
      <c r="L60" s="19"/>
    </row>
    <row r="61" spans="2:12" ht="16">
      <c r="B61" s="17"/>
      <c r="C61" s="11"/>
      <c r="D61" s="11" t="s">
        <v>72</v>
      </c>
      <c r="E61" s="11"/>
      <c r="F61" s="11"/>
      <c r="G61" s="11"/>
      <c r="H61" s="11"/>
      <c r="I61" s="11"/>
      <c r="J61" s="12"/>
      <c r="K61" s="13"/>
      <c r="L61" s="19"/>
    </row>
    <row r="62" spans="2:12" ht="16">
      <c r="B62" s="17"/>
      <c r="C62" s="11"/>
      <c r="D62" s="11" t="s">
        <v>47</v>
      </c>
      <c r="E62" s="11"/>
      <c r="F62" s="11"/>
      <c r="G62" s="11"/>
      <c r="H62" s="11"/>
      <c r="I62" s="11"/>
      <c r="J62" s="12"/>
      <c r="K62" s="13"/>
      <c r="L62" s="19"/>
    </row>
    <row r="63" spans="2:12" ht="16">
      <c r="B63" s="17"/>
      <c r="C63" s="11"/>
      <c r="D63" s="11" t="s">
        <v>48</v>
      </c>
      <c r="E63" s="11"/>
      <c r="F63" s="11"/>
      <c r="G63" s="11"/>
      <c r="H63" s="11"/>
      <c r="I63" s="11"/>
      <c r="J63" s="12"/>
      <c r="K63" s="13"/>
      <c r="L63" s="19"/>
    </row>
    <row r="64" spans="2:12" ht="16">
      <c r="B64" s="17"/>
      <c r="C64" s="11"/>
      <c r="D64" s="11" t="s">
        <v>73</v>
      </c>
      <c r="E64" s="11"/>
      <c r="F64" s="11"/>
      <c r="G64" s="11"/>
      <c r="H64" s="11"/>
      <c r="I64" s="11"/>
      <c r="J64" s="12"/>
      <c r="K64" s="13"/>
      <c r="L64" s="19"/>
    </row>
    <row r="65" spans="2:12" ht="16">
      <c r="B65" s="17"/>
      <c r="C65" s="11"/>
      <c r="D65" s="11" t="s">
        <v>49</v>
      </c>
      <c r="E65" s="11"/>
      <c r="F65" s="11"/>
      <c r="G65" s="11"/>
      <c r="H65" s="11"/>
      <c r="I65" s="11"/>
      <c r="J65" s="12"/>
      <c r="K65" s="13"/>
      <c r="L65" s="19"/>
    </row>
    <row r="66" spans="2:12" ht="16">
      <c r="B66" s="17"/>
      <c r="C66" s="11"/>
      <c r="D66" s="11" t="s">
        <v>50</v>
      </c>
      <c r="E66" s="11"/>
      <c r="F66" s="11"/>
      <c r="G66" s="11"/>
      <c r="H66" s="11"/>
      <c r="I66" s="11"/>
      <c r="J66" s="12"/>
      <c r="K66" s="13"/>
      <c r="L66" s="19"/>
    </row>
    <row r="67" spans="2:12" ht="16">
      <c r="B67" s="17"/>
      <c r="C67" s="11"/>
      <c r="D67" s="11" t="s">
        <v>74</v>
      </c>
      <c r="E67" s="11"/>
      <c r="F67" s="11"/>
      <c r="G67" s="11"/>
      <c r="H67" s="11"/>
      <c r="I67" s="11"/>
      <c r="J67" s="12"/>
      <c r="K67" s="13"/>
      <c r="L67" s="19"/>
    </row>
    <row r="68" spans="2:12" ht="16">
      <c r="B68" s="17"/>
      <c r="C68" s="11"/>
      <c r="D68" s="11" t="s">
        <v>51</v>
      </c>
      <c r="E68" s="11"/>
      <c r="F68" s="11"/>
      <c r="G68" s="11"/>
      <c r="H68" s="11"/>
      <c r="I68" s="11"/>
      <c r="J68" s="12"/>
      <c r="K68" s="13"/>
      <c r="L68" s="19"/>
    </row>
    <row r="69" spans="2:12" ht="16">
      <c r="B69" s="17"/>
      <c r="C69" s="11"/>
      <c r="D69" s="11" t="s">
        <v>52</v>
      </c>
      <c r="E69" s="11"/>
      <c r="F69" s="11"/>
      <c r="G69" s="11"/>
      <c r="H69" s="11"/>
      <c r="I69" s="11"/>
      <c r="J69" s="12"/>
      <c r="K69" s="13"/>
      <c r="L69" s="19"/>
    </row>
    <row r="70" spans="2:12" ht="16">
      <c r="B70" s="17"/>
      <c r="C70" s="11"/>
      <c r="D70" s="11" t="s">
        <v>75</v>
      </c>
      <c r="E70" s="11"/>
      <c r="F70" s="11"/>
      <c r="G70" s="11"/>
      <c r="H70" s="11"/>
      <c r="I70" s="11"/>
      <c r="J70" s="12"/>
      <c r="K70" s="13"/>
      <c r="L70" s="19"/>
    </row>
    <row r="71" spans="2:12" ht="16">
      <c r="B71" s="17"/>
      <c r="C71" s="11"/>
      <c r="D71" s="11" t="s">
        <v>45</v>
      </c>
      <c r="E71" s="11"/>
      <c r="F71" s="11"/>
      <c r="G71" s="11"/>
      <c r="H71" s="11"/>
      <c r="I71" s="11"/>
      <c r="J71" s="12"/>
      <c r="K71" s="13"/>
      <c r="L71" s="19"/>
    </row>
    <row r="72" spans="2:12" ht="16">
      <c r="B72" s="17"/>
      <c r="C72" s="11"/>
      <c r="D72" s="11" t="s">
        <v>171</v>
      </c>
      <c r="E72" s="11"/>
      <c r="F72" s="11"/>
      <c r="G72" s="11"/>
      <c r="H72" s="11"/>
      <c r="I72" s="11"/>
      <c r="J72" s="12"/>
      <c r="K72" s="13"/>
      <c r="L72" s="19"/>
    </row>
    <row r="73" spans="2:12" ht="16">
      <c r="B73" s="17"/>
      <c r="C73" s="12"/>
      <c r="D73" s="12" t="s">
        <v>178</v>
      </c>
      <c r="E73" s="11"/>
      <c r="F73" s="11"/>
      <c r="G73" s="11"/>
      <c r="H73" s="11"/>
      <c r="I73" s="11"/>
      <c r="J73" s="12"/>
      <c r="K73" s="13"/>
      <c r="L73" s="19"/>
    </row>
    <row r="74" spans="2:12" ht="16">
      <c r="B74" s="17"/>
      <c r="C74" s="11"/>
      <c r="D74" s="11" t="s">
        <v>21</v>
      </c>
      <c r="E74" s="11"/>
      <c r="F74" s="11"/>
      <c r="G74" s="11"/>
      <c r="H74" s="11"/>
      <c r="I74" s="11"/>
      <c r="J74" s="12"/>
      <c r="K74" s="13"/>
      <c r="L74" s="19"/>
    </row>
    <row r="75" spans="2:12" ht="16">
      <c r="B75" s="17"/>
      <c r="C75" s="11"/>
      <c r="D75" s="11" t="s">
        <v>172</v>
      </c>
      <c r="E75" s="11"/>
      <c r="F75" s="11"/>
      <c r="G75" s="11"/>
      <c r="H75" s="11"/>
      <c r="I75" s="11"/>
      <c r="J75" s="12"/>
      <c r="K75" s="13"/>
      <c r="L75" s="19"/>
    </row>
    <row r="76" spans="2:12" ht="16">
      <c r="B76" s="17"/>
      <c r="C76" s="12"/>
      <c r="D76" s="12" t="s">
        <v>180</v>
      </c>
      <c r="E76" s="11"/>
      <c r="F76" s="11"/>
      <c r="G76" s="11"/>
      <c r="H76" s="11"/>
      <c r="I76" s="11"/>
      <c r="J76" s="11"/>
      <c r="K76" s="13"/>
      <c r="L76" s="19"/>
    </row>
    <row r="77" spans="2:12" ht="16">
      <c r="B77" s="17"/>
      <c r="C77" s="11"/>
      <c r="D77" s="11" t="s">
        <v>78</v>
      </c>
      <c r="E77" s="11"/>
      <c r="F77" s="11"/>
      <c r="G77" s="11"/>
      <c r="H77" s="11"/>
      <c r="I77" s="11"/>
      <c r="J77" s="11"/>
      <c r="K77" s="13"/>
      <c r="L77" s="19"/>
    </row>
    <row r="78" spans="2:12" ht="16">
      <c r="B78" s="17"/>
      <c r="C78" s="11"/>
      <c r="D78" s="11" t="s">
        <v>173</v>
      </c>
      <c r="E78" s="11"/>
      <c r="F78" s="11"/>
      <c r="G78" s="11"/>
      <c r="H78" s="11"/>
      <c r="I78" s="11"/>
      <c r="J78" s="11"/>
      <c r="K78" s="13"/>
      <c r="L78" s="19"/>
    </row>
    <row r="79" spans="2:12" ht="16">
      <c r="B79" s="17"/>
      <c r="C79" s="12"/>
      <c r="D79" s="12" t="s">
        <v>182</v>
      </c>
      <c r="E79" s="11"/>
      <c r="F79" s="11"/>
      <c r="G79" s="11"/>
      <c r="H79" s="11"/>
      <c r="I79" s="11"/>
      <c r="J79" s="11"/>
      <c r="K79" s="13"/>
      <c r="L79" s="19"/>
    </row>
    <row r="80" spans="2:12" ht="16">
      <c r="B80" s="17"/>
      <c r="C80" s="11"/>
      <c r="D80" s="11" t="s">
        <v>80</v>
      </c>
      <c r="E80" s="11"/>
      <c r="F80" s="11"/>
      <c r="G80" s="11"/>
      <c r="H80" s="11"/>
      <c r="I80" s="11"/>
      <c r="J80" s="11"/>
      <c r="K80" s="13"/>
      <c r="L80" s="19"/>
    </row>
    <row r="81" spans="2:12" ht="16">
      <c r="B81" s="17"/>
      <c r="C81" s="11"/>
      <c r="D81" s="11" t="s">
        <v>44</v>
      </c>
      <c r="E81" s="11"/>
      <c r="F81" s="11"/>
      <c r="G81" s="11"/>
      <c r="H81" s="11"/>
      <c r="I81" s="11"/>
      <c r="J81" s="11"/>
      <c r="K81" s="13"/>
      <c r="L81" s="19"/>
    </row>
    <row r="82" spans="2:12" ht="16">
      <c r="B82" s="17"/>
      <c r="C82" s="12"/>
      <c r="D82" s="12" t="s">
        <v>184</v>
      </c>
      <c r="E82" s="11"/>
      <c r="F82" s="11"/>
      <c r="G82" s="11"/>
      <c r="H82" s="11"/>
      <c r="I82" s="11"/>
      <c r="J82" s="11"/>
      <c r="K82" s="13"/>
      <c r="L82" s="19"/>
    </row>
    <row r="83" spans="2:12" ht="16">
      <c r="B83" s="17"/>
      <c r="C83" s="11"/>
      <c r="D83" s="11" t="s">
        <v>82</v>
      </c>
      <c r="E83" s="11"/>
      <c r="F83" s="11"/>
      <c r="G83" s="11"/>
      <c r="H83" s="11"/>
      <c r="I83" s="11"/>
      <c r="J83" s="11"/>
      <c r="K83" s="13"/>
      <c r="L83" s="19"/>
    </row>
    <row r="84" spans="2:12" ht="16">
      <c r="B84" s="17"/>
      <c r="C84" s="11"/>
      <c r="D84" s="11" t="s">
        <v>174</v>
      </c>
      <c r="E84" s="11"/>
      <c r="F84" s="11"/>
      <c r="G84" s="11"/>
      <c r="H84" s="11"/>
      <c r="I84" s="11"/>
      <c r="J84" s="11"/>
      <c r="K84" s="13"/>
      <c r="L84" s="19"/>
    </row>
    <row r="85" spans="2:12" ht="16">
      <c r="B85" s="17"/>
      <c r="C85" s="12"/>
      <c r="D85" s="12" t="s">
        <v>186</v>
      </c>
      <c r="E85" s="11"/>
      <c r="F85" s="11"/>
      <c r="G85" s="11"/>
      <c r="H85" s="11"/>
      <c r="I85" s="11"/>
      <c r="J85" s="11"/>
      <c r="K85" s="13"/>
      <c r="L85" s="19"/>
    </row>
    <row r="86" spans="2:12" ht="16">
      <c r="B86" s="17"/>
      <c r="C86" s="11"/>
      <c r="D86" s="11" t="s">
        <v>84</v>
      </c>
      <c r="E86" s="11"/>
      <c r="F86" s="11"/>
      <c r="G86" s="11"/>
      <c r="H86" s="11"/>
      <c r="I86" s="11"/>
      <c r="J86" s="11"/>
      <c r="K86" s="13"/>
      <c r="L86" s="19"/>
    </row>
    <row r="87" spans="2:12" ht="16">
      <c r="B87" s="17"/>
      <c r="C87" s="11"/>
      <c r="D87" s="11" t="s">
        <v>175</v>
      </c>
      <c r="E87" s="11"/>
      <c r="F87" s="11"/>
      <c r="G87" s="11"/>
      <c r="H87" s="11"/>
      <c r="I87" s="11"/>
      <c r="J87" s="11"/>
      <c r="K87" s="13"/>
      <c r="L87" s="19"/>
    </row>
    <row r="88" spans="2:12" ht="16">
      <c r="B88" s="17"/>
      <c r="C88" s="12"/>
      <c r="D88" s="12" t="s">
        <v>188</v>
      </c>
      <c r="E88" s="11"/>
      <c r="F88" s="11"/>
      <c r="G88" s="11"/>
      <c r="H88" s="11"/>
      <c r="I88" s="11"/>
      <c r="J88" s="11"/>
      <c r="K88" s="13"/>
      <c r="L88" s="19"/>
    </row>
    <row r="89" spans="2:12" ht="16">
      <c r="B89" s="17"/>
      <c r="C89" s="11"/>
      <c r="D89" s="11" t="s">
        <v>86</v>
      </c>
      <c r="E89" s="11"/>
      <c r="F89" s="11"/>
      <c r="G89" s="11"/>
      <c r="H89" s="11"/>
      <c r="I89" s="11"/>
      <c r="J89" s="11"/>
      <c r="K89" s="13"/>
      <c r="L89" s="19"/>
    </row>
    <row r="90" spans="2:12" ht="16">
      <c r="B90" s="17"/>
      <c r="C90" s="11"/>
      <c r="D90" s="11" t="s">
        <v>28</v>
      </c>
      <c r="E90" s="11"/>
      <c r="F90" s="11"/>
      <c r="G90" s="11"/>
      <c r="H90" s="11"/>
      <c r="I90" s="11"/>
      <c r="J90" s="11"/>
      <c r="K90" s="13"/>
      <c r="L90" s="19"/>
    </row>
    <row r="91" spans="2:12" ht="16">
      <c r="B91" s="17"/>
      <c r="C91" s="12"/>
      <c r="D91" s="12" t="s">
        <v>190</v>
      </c>
      <c r="E91" s="11"/>
      <c r="F91" s="11"/>
      <c r="G91" s="11"/>
      <c r="H91" s="11"/>
      <c r="I91" s="11"/>
      <c r="J91" s="11"/>
      <c r="K91" s="13"/>
      <c r="L91" s="19"/>
    </row>
    <row r="92" spans="2:12" ht="16">
      <c r="B92" s="17"/>
      <c r="C92" s="11"/>
      <c r="D92" s="11" t="s">
        <v>88</v>
      </c>
      <c r="E92" s="11"/>
      <c r="F92" s="11"/>
      <c r="G92" s="11"/>
      <c r="H92" s="11"/>
      <c r="I92" s="11"/>
      <c r="J92" s="11"/>
      <c r="K92" s="13"/>
      <c r="L92" s="19"/>
    </row>
    <row r="93" spans="2:12" ht="16">
      <c r="B93" s="17"/>
      <c r="C93" s="11"/>
      <c r="D93" s="11" t="s">
        <v>176</v>
      </c>
      <c r="E93" s="11"/>
      <c r="F93" s="11"/>
      <c r="G93" s="11"/>
      <c r="H93" s="11"/>
      <c r="I93" s="11"/>
      <c r="J93" s="11"/>
      <c r="K93" s="13"/>
      <c r="L93" s="19"/>
    </row>
    <row r="94" spans="2:12" ht="16">
      <c r="B94" s="17"/>
      <c r="C94" s="12"/>
      <c r="D94" s="12" t="s">
        <v>192</v>
      </c>
      <c r="E94" s="11"/>
      <c r="F94" s="11"/>
      <c r="G94" s="11"/>
      <c r="H94" s="11"/>
      <c r="I94" s="11"/>
      <c r="J94" s="11"/>
      <c r="K94" s="13"/>
      <c r="L94" s="19"/>
    </row>
    <row r="95" spans="2:12" ht="16">
      <c r="B95" s="17"/>
      <c r="C95" s="11"/>
      <c r="D95" s="11" t="s">
        <v>90</v>
      </c>
      <c r="E95" s="11"/>
      <c r="F95" s="11"/>
      <c r="G95" s="11"/>
      <c r="H95" s="11"/>
      <c r="I95" s="11"/>
      <c r="J95" s="11"/>
      <c r="K95" s="13"/>
      <c r="L95" s="19"/>
    </row>
    <row r="96" spans="2:12" ht="16">
      <c r="B96" s="17"/>
      <c r="C96" s="11"/>
      <c r="D96" s="11" t="s">
        <v>177</v>
      </c>
      <c r="E96" s="11"/>
      <c r="F96" s="11"/>
      <c r="G96" s="11"/>
      <c r="H96" s="11"/>
      <c r="I96" s="11"/>
      <c r="J96" s="11"/>
      <c r="K96" s="13"/>
      <c r="L96" s="19"/>
    </row>
    <row r="97" spans="2:12" ht="16">
      <c r="B97" s="17"/>
      <c r="C97" s="12"/>
      <c r="D97" s="12" t="s">
        <v>194</v>
      </c>
      <c r="E97" s="11"/>
      <c r="F97" s="11"/>
      <c r="G97" s="11"/>
      <c r="H97" s="11"/>
      <c r="I97" s="11"/>
      <c r="J97" s="11"/>
      <c r="K97" s="13"/>
      <c r="L97" s="19"/>
    </row>
    <row r="98" spans="2:12" ht="16">
      <c r="B98" s="17"/>
      <c r="C98" s="11"/>
      <c r="D98" s="11" t="s">
        <v>91</v>
      </c>
      <c r="E98" s="11"/>
      <c r="F98" s="11"/>
      <c r="G98" s="11"/>
      <c r="H98" s="11"/>
      <c r="I98" s="11"/>
      <c r="J98" s="11"/>
      <c r="K98" s="13"/>
      <c r="L98" s="19"/>
    </row>
    <row r="99" spans="2:12" ht="16">
      <c r="B99" s="17"/>
      <c r="C99" s="11"/>
      <c r="D99" s="11" t="s">
        <v>171</v>
      </c>
      <c r="E99" s="11"/>
      <c r="F99" s="11"/>
      <c r="G99" s="11"/>
      <c r="H99" s="11"/>
      <c r="I99" s="11"/>
      <c r="J99" s="11"/>
      <c r="K99" s="13"/>
      <c r="L99" s="19"/>
    </row>
    <row r="100" spans="2:12" ht="16">
      <c r="B100" s="17"/>
      <c r="C100" s="12"/>
      <c r="D100" s="12" t="s">
        <v>196</v>
      </c>
      <c r="E100" s="11"/>
      <c r="F100" s="11"/>
      <c r="G100" s="11"/>
      <c r="H100" s="11"/>
      <c r="I100" s="11"/>
      <c r="J100" s="11"/>
      <c r="K100" s="13"/>
      <c r="L100" s="19"/>
    </row>
    <row r="101" spans="2:12" ht="16">
      <c r="B101" s="17"/>
      <c r="C101" s="11"/>
      <c r="D101" s="11" t="s">
        <v>47</v>
      </c>
      <c r="E101" s="11"/>
      <c r="F101" s="11"/>
      <c r="G101" s="11"/>
      <c r="H101" s="11"/>
      <c r="I101" s="11"/>
      <c r="J101" s="11"/>
      <c r="K101" s="13"/>
      <c r="L101" s="19"/>
    </row>
    <row r="102" spans="2:12" ht="16">
      <c r="B102" s="17"/>
      <c r="C102" s="11"/>
      <c r="D102" s="11" t="s">
        <v>171</v>
      </c>
      <c r="E102" s="11"/>
      <c r="F102" s="11"/>
      <c r="G102" s="11"/>
      <c r="H102" s="11"/>
      <c r="I102" s="11"/>
      <c r="J102" s="11"/>
      <c r="K102" s="13"/>
      <c r="L102" s="19"/>
    </row>
    <row r="103" spans="2:12" ht="16">
      <c r="B103" s="17"/>
      <c r="C103" s="12"/>
      <c r="D103" s="12" t="s">
        <v>198</v>
      </c>
      <c r="E103" s="11"/>
      <c r="F103" s="11"/>
      <c r="G103" s="11"/>
      <c r="H103" s="11"/>
      <c r="I103" s="11"/>
      <c r="J103" s="11"/>
      <c r="K103" s="13"/>
      <c r="L103" s="19"/>
    </row>
    <row r="104" spans="2:12" ht="16">
      <c r="B104" s="17"/>
      <c r="C104" s="11"/>
      <c r="D104" s="11" t="s">
        <v>94</v>
      </c>
      <c r="E104" s="11"/>
      <c r="F104" s="11"/>
      <c r="G104" s="11"/>
      <c r="H104" s="11"/>
      <c r="I104" s="11"/>
      <c r="J104" s="11"/>
      <c r="K104" s="13"/>
      <c r="L104" s="19"/>
    </row>
    <row r="105" spans="2:12" ht="16">
      <c r="B105" s="17"/>
      <c r="C105" s="11"/>
      <c r="D105" s="11" t="s">
        <v>172</v>
      </c>
      <c r="E105" s="11"/>
      <c r="F105" s="11"/>
      <c r="G105" s="11"/>
      <c r="H105" s="11"/>
      <c r="I105" s="11"/>
      <c r="J105" s="11"/>
      <c r="K105" s="13"/>
      <c r="L105" s="19"/>
    </row>
    <row r="106" spans="2:12" ht="16">
      <c r="B106" s="17"/>
      <c r="C106" s="12"/>
      <c r="D106" s="12" t="s">
        <v>200</v>
      </c>
      <c r="E106" s="11"/>
      <c r="F106" s="11"/>
      <c r="G106" s="11"/>
      <c r="H106" s="11"/>
      <c r="I106" s="11"/>
      <c r="J106" s="11"/>
      <c r="K106" s="13"/>
      <c r="L106" s="19"/>
    </row>
    <row r="107" spans="2:12" ht="16">
      <c r="B107" s="17"/>
      <c r="C107" s="11"/>
      <c r="D107" s="11" t="s">
        <v>96</v>
      </c>
      <c r="E107" s="11"/>
      <c r="F107" s="11"/>
      <c r="G107" s="11"/>
      <c r="H107" s="11"/>
      <c r="I107" s="11"/>
      <c r="J107" s="11"/>
      <c r="K107" s="13"/>
      <c r="L107" s="19"/>
    </row>
    <row r="108" spans="2:12" ht="16">
      <c r="B108" s="17"/>
      <c r="C108" s="11"/>
      <c r="D108" s="11" t="s">
        <v>173</v>
      </c>
      <c r="E108" s="11"/>
      <c r="F108" s="11"/>
      <c r="G108" s="11"/>
      <c r="H108" s="11"/>
      <c r="I108" s="11"/>
      <c r="J108" s="11"/>
      <c r="K108" s="13"/>
      <c r="L108" s="19"/>
    </row>
    <row r="109" spans="2:12" ht="16">
      <c r="B109" s="17"/>
      <c r="C109" s="12"/>
      <c r="D109" s="12" t="s">
        <v>202</v>
      </c>
      <c r="E109" s="11"/>
      <c r="F109" s="11"/>
      <c r="G109" s="11"/>
      <c r="H109" s="11"/>
      <c r="I109" s="11"/>
      <c r="J109" s="11"/>
      <c r="K109" s="13"/>
      <c r="L109" s="19"/>
    </row>
    <row r="110" spans="2:12" ht="16">
      <c r="B110" s="17"/>
      <c r="C110" s="11"/>
      <c r="D110" s="11" t="s">
        <v>98</v>
      </c>
      <c r="E110" s="11"/>
      <c r="F110" s="11"/>
      <c r="G110" s="11"/>
      <c r="H110" s="11"/>
      <c r="I110" s="11"/>
      <c r="J110" s="11"/>
      <c r="K110" s="13"/>
      <c r="L110" s="19"/>
    </row>
    <row r="111" spans="2:12" ht="16">
      <c r="B111" s="17"/>
      <c r="C111" s="11"/>
      <c r="D111" s="11" t="s">
        <v>44</v>
      </c>
      <c r="E111" s="11"/>
      <c r="F111" s="11"/>
      <c r="G111" s="11"/>
      <c r="H111" s="11"/>
      <c r="I111" s="11"/>
      <c r="J111" s="11"/>
      <c r="K111" s="13"/>
      <c r="L111" s="19"/>
    </row>
    <row r="112" spans="2:12" ht="16">
      <c r="B112" s="17"/>
      <c r="C112" s="12"/>
      <c r="D112" s="12" t="s">
        <v>204</v>
      </c>
      <c r="E112" s="11"/>
      <c r="F112" s="11"/>
      <c r="G112" s="11"/>
      <c r="H112" s="11"/>
      <c r="I112" s="11"/>
      <c r="J112" s="11"/>
      <c r="K112" s="13"/>
      <c r="L112" s="19"/>
    </row>
    <row r="113" spans="2:12" ht="16">
      <c r="B113" s="17"/>
      <c r="C113" s="11"/>
      <c r="D113" s="11" t="s">
        <v>99</v>
      </c>
      <c r="E113" s="11"/>
      <c r="F113" s="11"/>
      <c r="G113" s="11"/>
      <c r="H113" s="11"/>
      <c r="I113" s="11"/>
      <c r="J113" s="11"/>
      <c r="K113" s="13"/>
      <c r="L113" s="19"/>
    </row>
    <row r="114" spans="2:12" ht="16">
      <c r="B114" s="17"/>
      <c r="C114" s="11"/>
      <c r="D114" s="11" t="s">
        <v>174</v>
      </c>
      <c r="E114" s="11"/>
      <c r="F114" s="11"/>
      <c r="G114" s="11"/>
      <c r="H114" s="11"/>
      <c r="I114" s="11"/>
      <c r="J114" s="11"/>
      <c r="K114" s="13"/>
      <c r="L114" s="19"/>
    </row>
    <row r="115" spans="2:12" ht="16">
      <c r="B115" s="17"/>
      <c r="C115" s="12"/>
      <c r="D115" s="12" t="s">
        <v>206</v>
      </c>
      <c r="E115" s="11"/>
      <c r="F115" s="11"/>
      <c r="G115" s="11"/>
      <c r="H115" s="11"/>
      <c r="I115" s="11"/>
      <c r="J115" s="11"/>
      <c r="K115" s="13"/>
      <c r="L115" s="19"/>
    </row>
    <row r="116" spans="2:12" ht="16">
      <c r="B116" s="17"/>
      <c r="C116" s="11"/>
      <c r="D116" s="11" t="s">
        <v>101</v>
      </c>
      <c r="E116" s="11"/>
      <c r="F116" s="11"/>
      <c r="G116" s="11"/>
      <c r="H116" s="11"/>
      <c r="I116" s="11"/>
      <c r="J116" s="11"/>
      <c r="K116" s="13"/>
      <c r="L116" s="19"/>
    </row>
    <row r="117" spans="2:12" ht="16">
      <c r="B117" s="17"/>
      <c r="C117" s="11"/>
      <c r="D117" s="11" t="s">
        <v>175</v>
      </c>
      <c r="E117" s="11"/>
      <c r="F117" s="11"/>
      <c r="G117" s="11"/>
      <c r="H117" s="11"/>
      <c r="I117" s="11"/>
      <c r="J117" s="11"/>
      <c r="K117" s="13"/>
      <c r="L117" s="19"/>
    </row>
    <row r="118" spans="2:12" ht="16">
      <c r="B118" s="17"/>
      <c r="C118" s="12"/>
      <c r="D118" s="12" t="s">
        <v>208</v>
      </c>
      <c r="E118" s="11"/>
      <c r="F118" s="11"/>
      <c r="G118" s="11"/>
      <c r="H118" s="11"/>
      <c r="I118" s="11"/>
      <c r="J118" s="11"/>
      <c r="K118" s="13"/>
      <c r="L118" s="19"/>
    </row>
    <row r="119" spans="2:12" ht="16">
      <c r="B119" s="17"/>
      <c r="C119" s="11"/>
      <c r="D119" s="11" t="s">
        <v>103</v>
      </c>
      <c r="E119" s="11"/>
      <c r="F119" s="11"/>
      <c r="G119" s="11"/>
      <c r="H119" s="11"/>
      <c r="I119" s="11"/>
      <c r="J119" s="11"/>
      <c r="K119" s="13"/>
      <c r="L119" s="19"/>
    </row>
    <row r="120" spans="2:12" ht="16">
      <c r="B120" s="17"/>
      <c r="C120" s="11"/>
      <c r="D120" s="11" t="s">
        <v>28</v>
      </c>
      <c r="E120" s="11"/>
      <c r="F120" s="11"/>
      <c r="G120" s="11"/>
      <c r="H120" s="11"/>
      <c r="I120" s="11"/>
      <c r="J120" s="11"/>
      <c r="K120" s="13"/>
      <c r="L120" s="19"/>
    </row>
    <row r="121" spans="2:12" ht="16">
      <c r="B121" s="17"/>
      <c r="C121" s="12"/>
      <c r="D121" s="12" t="s">
        <v>210</v>
      </c>
      <c r="E121" s="11"/>
      <c r="F121" s="11"/>
      <c r="G121" s="11"/>
      <c r="H121" s="11"/>
      <c r="I121" s="11"/>
      <c r="J121" s="11"/>
      <c r="K121" s="13"/>
      <c r="L121" s="19"/>
    </row>
    <row r="122" spans="2:12" ht="16">
      <c r="B122" s="17"/>
      <c r="C122" s="11"/>
      <c r="D122" s="11" t="s">
        <v>105</v>
      </c>
      <c r="E122" s="11"/>
      <c r="F122" s="11"/>
      <c r="G122" s="11"/>
      <c r="H122" s="11"/>
      <c r="I122" s="11"/>
      <c r="J122" s="11"/>
      <c r="K122" s="13"/>
      <c r="L122" s="19"/>
    </row>
    <row r="123" spans="2:12" ht="16">
      <c r="B123" s="17"/>
      <c r="C123" s="11"/>
      <c r="D123" s="11" t="s">
        <v>176</v>
      </c>
      <c r="E123" s="11"/>
      <c r="F123" s="11"/>
      <c r="G123" s="11"/>
      <c r="H123" s="11"/>
      <c r="I123" s="11"/>
      <c r="J123" s="11"/>
      <c r="K123" s="13"/>
      <c r="L123" s="19"/>
    </row>
    <row r="124" spans="2:12" ht="16">
      <c r="B124" s="17"/>
      <c r="C124" s="12"/>
      <c r="D124" s="12" t="s">
        <v>212</v>
      </c>
      <c r="E124" s="11"/>
      <c r="F124" s="11"/>
      <c r="G124" s="11"/>
      <c r="H124" s="11"/>
      <c r="I124" s="11"/>
      <c r="J124" s="11"/>
      <c r="K124" s="13"/>
      <c r="L124" s="19"/>
    </row>
    <row r="125" spans="2:12" ht="16">
      <c r="B125" s="17"/>
      <c r="C125" s="11"/>
      <c r="D125" s="11" t="s">
        <v>107</v>
      </c>
      <c r="E125" s="11"/>
      <c r="F125" s="11"/>
      <c r="G125" s="11"/>
      <c r="H125" s="11"/>
      <c r="I125" s="11"/>
      <c r="J125" s="11"/>
      <c r="K125" s="13"/>
      <c r="L125" s="19"/>
    </row>
    <row r="126" spans="2:12" ht="16">
      <c r="B126" s="17"/>
      <c r="C126" s="11"/>
      <c r="D126" s="11" t="s">
        <v>177</v>
      </c>
      <c r="E126" s="11"/>
      <c r="F126" s="11"/>
      <c r="G126" s="11"/>
      <c r="H126" s="11"/>
      <c r="I126" s="13"/>
      <c r="J126" s="13"/>
      <c r="K126" s="13"/>
      <c r="L126" s="19"/>
    </row>
    <row r="127" spans="2:12" ht="16">
      <c r="B127" s="17"/>
      <c r="C127" s="12"/>
      <c r="D127" s="12" t="s">
        <v>214</v>
      </c>
      <c r="E127" s="11"/>
      <c r="F127" s="13"/>
      <c r="G127" s="13"/>
      <c r="H127" s="13"/>
      <c r="I127" s="13"/>
      <c r="J127" s="13"/>
      <c r="K127" s="13"/>
      <c r="L127" s="19"/>
    </row>
    <row r="128" spans="2:12" ht="16">
      <c r="B128" s="17"/>
      <c r="C128" s="11"/>
      <c r="D128" s="11" t="s">
        <v>109</v>
      </c>
      <c r="E128" s="11"/>
      <c r="F128" s="13"/>
      <c r="G128" s="13"/>
      <c r="H128" s="13"/>
      <c r="I128" s="13"/>
      <c r="J128" s="13"/>
      <c r="K128" s="13"/>
      <c r="L128" s="19"/>
    </row>
    <row r="129" spans="2:12" ht="16">
      <c r="B129" s="17"/>
      <c r="C129" s="11"/>
      <c r="D129" s="11" t="s">
        <v>171</v>
      </c>
      <c r="E129" s="11"/>
      <c r="F129" s="13"/>
      <c r="G129" s="13"/>
      <c r="H129" s="13"/>
      <c r="I129" s="13"/>
      <c r="J129" s="13"/>
      <c r="K129" s="13"/>
      <c r="L129" s="19"/>
    </row>
    <row r="130" spans="2:12" ht="16">
      <c r="B130" s="17"/>
      <c r="C130" s="12"/>
      <c r="D130" s="12" t="s">
        <v>216</v>
      </c>
      <c r="E130" s="11"/>
      <c r="F130" s="13"/>
      <c r="G130" s="13"/>
      <c r="H130" s="13"/>
      <c r="I130" s="13"/>
      <c r="J130" s="13"/>
      <c r="K130" s="13"/>
      <c r="L130" s="19"/>
    </row>
    <row r="131" spans="2:12" ht="16">
      <c r="B131" s="17"/>
      <c r="C131" s="11"/>
      <c r="D131" s="11" t="s">
        <v>111</v>
      </c>
      <c r="E131" s="11"/>
      <c r="F131" s="13"/>
      <c r="G131" s="13"/>
      <c r="H131" s="13"/>
      <c r="I131" s="13"/>
      <c r="J131" s="13"/>
      <c r="K131" s="13"/>
      <c r="L131" s="19"/>
    </row>
    <row r="132" spans="2:12" ht="16">
      <c r="B132" s="17"/>
      <c r="C132" s="11"/>
      <c r="D132" s="11" t="s">
        <v>171</v>
      </c>
      <c r="E132" s="11"/>
      <c r="F132" s="13"/>
      <c r="G132" s="13"/>
      <c r="H132" s="13"/>
      <c r="I132" s="13"/>
      <c r="J132" s="13"/>
      <c r="K132" s="13"/>
      <c r="L132" s="19"/>
    </row>
    <row r="133" spans="2:12" ht="16">
      <c r="B133" s="17"/>
      <c r="C133" s="12"/>
      <c r="D133" s="12" t="s">
        <v>218</v>
      </c>
      <c r="E133" s="11"/>
      <c r="F133" s="13"/>
      <c r="G133" s="13"/>
      <c r="H133" s="13"/>
      <c r="I133" s="13"/>
      <c r="J133" s="13"/>
      <c r="K133" s="13"/>
      <c r="L133" s="19"/>
    </row>
    <row r="134" spans="2:12" ht="16">
      <c r="B134" s="17"/>
      <c r="C134" s="11"/>
      <c r="D134" s="11" t="s">
        <v>113</v>
      </c>
      <c r="E134" s="11"/>
      <c r="F134" s="13"/>
      <c r="G134" s="13"/>
      <c r="H134" s="13"/>
      <c r="I134" s="13"/>
      <c r="J134" s="13"/>
      <c r="K134" s="13"/>
      <c r="L134" s="19"/>
    </row>
    <row r="135" spans="2:12" ht="16">
      <c r="B135" s="17"/>
      <c r="C135" s="11"/>
      <c r="D135" s="11" t="s">
        <v>172</v>
      </c>
      <c r="E135" s="11"/>
      <c r="F135" s="13"/>
      <c r="G135" s="13"/>
      <c r="H135" s="13"/>
      <c r="I135" s="13"/>
      <c r="J135" s="13"/>
      <c r="K135" s="13"/>
      <c r="L135" s="19"/>
    </row>
    <row r="136" spans="2:12" ht="16">
      <c r="B136" s="17"/>
      <c r="C136" s="12"/>
      <c r="D136" s="12" t="s">
        <v>220</v>
      </c>
      <c r="E136" s="11"/>
      <c r="F136" s="13"/>
      <c r="G136" s="13"/>
      <c r="H136" s="13"/>
      <c r="I136" s="13"/>
      <c r="J136" s="13"/>
      <c r="K136" s="13"/>
      <c r="L136" s="19"/>
    </row>
    <row r="137" spans="2:12" ht="16">
      <c r="B137" s="17"/>
      <c r="C137" s="11"/>
      <c r="D137" s="11" t="s">
        <v>115</v>
      </c>
      <c r="E137" s="11"/>
      <c r="F137" s="13"/>
      <c r="G137" s="13"/>
      <c r="H137" s="13"/>
      <c r="I137" s="13"/>
      <c r="J137" s="13"/>
      <c r="K137" s="13"/>
      <c r="L137" s="19"/>
    </row>
    <row r="138" spans="2:12" ht="16">
      <c r="B138" s="17"/>
      <c r="C138" s="11"/>
      <c r="D138" s="11" t="s">
        <v>173</v>
      </c>
      <c r="E138" s="11"/>
      <c r="F138" s="13"/>
      <c r="G138" s="13"/>
      <c r="H138" s="13"/>
      <c r="I138" s="13"/>
      <c r="J138" s="13"/>
      <c r="K138" s="13"/>
      <c r="L138" s="19"/>
    </row>
    <row r="139" spans="2:12" ht="16">
      <c r="B139" s="17"/>
      <c r="C139" s="12"/>
      <c r="D139" s="12" t="s">
        <v>222</v>
      </c>
      <c r="E139" s="11"/>
      <c r="F139" s="13"/>
      <c r="G139" s="13"/>
      <c r="H139" s="13"/>
      <c r="I139" s="13"/>
      <c r="J139" s="13"/>
      <c r="K139" s="13"/>
      <c r="L139" s="19"/>
    </row>
    <row r="140" spans="2:12" ht="16">
      <c r="B140" s="17"/>
      <c r="C140" s="11"/>
      <c r="D140" s="11" t="s">
        <v>117</v>
      </c>
      <c r="E140" s="11"/>
      <c r="F140" s="13"/>
      <c r="G140" s="13"/>
      <c r="H140" s="13"/>
      <c r="I140" s="13"/>
      <c r="J140" s="13"/>
      <c r="K140" s="13"/>
      <c r="L140" s="19"/>
    </row>
    <row r="141" spans="2:12" ht="16">
      <c r="B141" s="17"/>
      <c r="C141" s="11"/>
      <c r="D141" s="11" t="s">
        <v>44</v>
      </c>
      <c r="E141" s="11"/>
      <c r="F141" s="13"/>
      <c r="G141" s="13"/>
      <c r="H141" s="13"/>
      <c r="I141" s="13"/>
      <c r="J141" s="13"/>
      <c r="K141" s="13"/>
      <c r="L141" s="19"/>
    </row>
    <row r="142" spans="2:12" ht="16">
      <c r="B142" s="17"/>
      <c r="C142" s="12"/>
      <c r="D142" s="12" t="s">
        <v>224</v>
      </c>
      <c r="E142" s="11"/>
      <c r="F142" s="13"/>
      <c r="G142" s="13"/>
      <c r="H142" s="13"/>
      <c r="I142" s="13"/>
      <c r="J142" s="13"/>
      <c r="K142" s="13"/>
      <c r="L142" s="19"/>
    </row>
    <row r="143" spans="2:12" ht="16">
      <c r="B143" s="17"/>
      <c r="C143" s="11"/>
      <c r="D143" s="11" t="s">
        <v>119</v>
      </c>
      <c r="E143" s="11"/>
      <c r="F143" s="13"/>
      <c r="G143" s="13"/>
      <c r="H143" s="13"/>
      <c r="I143" s="13"/>
      <c r="J143" s="13"/>
      <c r="K143" s="13"/>
      <c r="L143" s="19"/>
    </row>
    <row r="144" spans="2:12" ht="16">
      <c r="B144" s="17"/>
      <c r="C144" s="11"/>
      <c r="D144" s="11" t="s">
        <v>174</v>
      </c>
      <c r="E144" s="11"/>
      <c r="F144" s="13"/>
      <c r="G144" s="13"/>
      <c r="H144" s="13"/>
      <c r="I144" s="13"/>
      <c r="J144" s="13"/>
      <c r="K144" s="13"/>
      <c r="L144" s="19"/>
    </row>
    <row r="145" spans="2:12" ht="16">
      <c r="B145" s="17"/>
      <c r="C145" s="12"/>
      <c r="D145" s="12" t="s">
        <v>226</v>
      </c>
      <c r="E145" s="11"/>
      <c r="F145" s="13"/>
      <c r="G145" s="13"/>
      <c r="H145" s="13"/>
      <c r="I145" s="13"/>
      <c r="J145" s="13"/>
      <c r="K145" s="13"/>
      <c r="L145" s="19"/>
    </row>
    <row r="146" spans="2:12" ht="16">
      <c r="B146" s="17"/>
      <c r="C146" s="11"/>
      <c r="D146" s="11" t="s">
        <v>121</v>
      </c>
      <c r="E146" s="11"/>
      <c r="F146" s="13"/>
      <c r="G146" s="13"/>
      <c r="H146" s="13"/>
      <c r="I146" s="13"/>
      <c r="J146" s="13"/>
      <c r="K146" s="13"/>
      <c r="L146" s="19"/>
    </row>
    <row r="147" spans="2:12" ht="16">
      <c r="B147" s="17"/>
      <c r="C147" s="11"/>
      <c r="D147" s="11" t="s">
        <v>175</v>
      </c>
      <c r="E147" s="11"/>
      <c r="F147" s="13"/>
      <c r="G147" s="13"/>
      <c r="H147" s="13"/>
      <c r="I147" s="13"/>
      <c r="J147" s="13"/>
      <c r="K147" s="13"/>
      <c r="L147" s="19"/>
    </row>
    <row r="148" spans="2:12" ht="16">
      <c r="B148" s="17"/>
      <c r="C148" s="12"/>
      <c r="D148" s="12" t="s">
        <v>228</v>
      </c>
      <c r="E148" s="11"/>
      <c r="F148" s="13"/>
      <c r="G148" s="13"/>
      <c r="H148" s="13"/>
      <c r="I148" s="13"/>
      <c r="J148" s="13"/>
      <c r="K148" s="13"/>
      <c r="L148" s="19"/>
    </row>
    <row r="149" spans="2:12" ht="16">
      <c r="B149" s="17"/>
      <c r="C149" s="11"/>
      <c r="D149" s="11" t="s">
        <v>123</v>
      </c>
      <c r="E149" s="11"/>
      <c r="F149" s="13"/>
      <c r="G149" s="13"/>
      <c r="H149" s="13"/>
      <c r="I149" s="13"/>
      <c r="J149" s="13"/>
      <c r="K149" s="13"/>
      <c r="L149" s="19"/>
    </row>
    <row r="150" spans="2:12" ht="16">
      <c r="B150" s="17"/>
      <c r="C150" s="11"/>
      <c r="D150" s="11" t="s">
        <v>28</v>
      </c>
      <c r="E150" s="11"/>
      <c r="F150" s="13"/>
      <c r="G150" s="13"/>
      <c r="H150" s="13"/>
      <c r="I150" s="13"/>
      <c r="J150" s="13"/>
      <c r="K150" s="13"/>
      <c r="L150" s="19"/>
    </row>
    <row r="151" spans="2:12" ht="16">
      <c r="B151" s="17"/>
      <c r="C151" s="12"/>
      <c r="D151" s="12" t="s">
        <v>230</v>
      </c>
      <c r="E151" s="11"/>
      <c r="F151" s="13"/>
      <c r="G151" s="13"/>
      <c r="H151" s="13"/>
      <c r="I151" s="13"/>
      <c r="J151" s="13"/>
      <c r="K151" s="13"/>
      <c r="L151" s="19"/>
    </row>
    <row r="152" spans="2:12" ht="16">
      <c r="B152" s="17"/>
      <c r="C152" s="11"/>
      <c r="D152" s="11" t="s">
        <v>125</v>
      </c>
      <c r="E152" s="11"/>
      <c r="F152" s="13"/>
      <c r="G152" s="13"/>
      <c r="H152" s="13"/>
      <c r="I152" s="13"/>
      <c r="J152" s="13"/>
      <c r="K152" s="13"/>
      <c r="L152" s="19"/>
    </row>
    <row r="153" spans="2:12" ht="16">
      <c r="B153" s="17"/>
      <c r="C153" s="11"/>
      <c r="D153" s="11" t="s">
        <v>176</v>
      </c>
      <c r="E153" s="11"/>
      <c r="F153" s="13"/>
      <c r="G153" s="13"/>
      <c r="H153" s="13"/>
      <c r="I153" s="13"/>
      <c r="J153" s="13"/>
      <c r="K153" s="13"/>
      <c r="L153" s="19"/>
    </row>
    <row r="154" spans="2:12" ht="16">
      <c r="B154" s="17"/>
      <c r="C154" s="12"/>
      <c r="D154" s="12" t="s">
        <v>232</v>
      </c>
      <c r="E154" s="11"/>
      <c r="F154" s="13"/>
      <c r="G154" s="13"/>
      <c r="H154" s="13"/>
      <c r="I154" s="13"/>
      <c r="J154" s="13"/>
      <c r="K154" s="13"/>
      <c r="L154" s="19"/>
    </row>
    <row r="155" spans="2:12" ht="16">
      <c r="B155" s="17"/>
      <c r="C155" s="11"/>
      <c r="D155" s="11" t="s">
        <v>127</v>
      </c>
      <c r="E155" s="11"/>
      <c r="F155" s="13"/>
      <c r="G155" s="13"/>
      <c r="H155" s="13"/>
      <c r="I155" s="13"/>
      <c r="J155" s="13"/>
      <c r="K155" s="13"/>
      <c r="L155" s="19"/>
    </row>
    <row r="156" spans="2:12" ht="16">
      <c r="B156" s="17"/>
      <c r="C156" s="11"/>
      <c r="D156" s="11" t="s">
        <v>177</v>
      </c>
      <c r="E156" s="11"/>
      <c r="F156" s="13"/>
      <c r="G156" s="13"/>
      <c r="H156" s="13"/>
      <c r="I156" s="13"/>
      <c r="J156" s="13"/>
      <c r="K156" s="13"/>
      <c r="L156" s="19"/>
    </row>
    <row r="157" spans="2:12" ht="16">
      <c r="B157" s="17"/>
      <c r="C157" s="12"/>
      <c r="D157" s="12" t="s">
        <v>234</v>
      </c>
      <c r="E157" s="11"/>
      <c r="F157" s="13"/>
      <c r="G157" s="13"/>
      <c r="H157" s="13"/>
      <c r="I157" s="13"/>
      <c r="J157" s="13"/>
      <c r="K157" s="13"/>
      <c r="L157" s="19"/>
    </row>
    <row r="158" spans="2:12" ht="16">
      <c r="B158" s="17"/>
      <c r="C158" s="11"/>
      <c r="D158" s="11" t="s">
        <v>129</v>
      </c>
      <c r="E158" s="11"/>
      <c r="F158" s="13"/>
      <c r="G158" s="13"/>
      <c r="H158" s="13"/>
      <c r="I158" s="13"/>
      <c r="J158" s="13"/>
      <c r="K158" s="13"/>
      <c r="L158" s="19"/>
    </row>
    <row r="159" spans="2:12" ht="16">
      <c r="B159" s="17"/>
      <c r="C159" s="11"/>
      <c r="D159" s="11" t="s">
        <v>171</v>
      </c>
      <c r="E159" s="11"/>
      <c r="F159" s="13"/>
      <c r="G159" s="13"/>
      <c r="H159" s="13"/>
      <c r="I159" s="13"/>
      <c r="J159" s="13"/>
      <c r="K159" s="13"/>
      <c r="L159" s="19"/>
    </row>
    <row r="160" spans="2:12" ht="16">
      <c r="B160" s="17"/>
      <c r="C160" s="12"/>
      <c r="D160" s="12" t="s">
        <v>236</v>
      </c>
      <c r="E160" s="11"/>
      <c r="F160" s="13"/>
      <c r="G160" s="13"/>
      <c r="H160" s="13"/>
      <c r="I160" s="13"/>
      <c r="J160" s="13"/>
      <c r="K160" s="13"/>
      <c r="L160" s="19"/>
    </row>
    <row r="161" spans="2:12" ht="16">
      <c r="B161" s="17"/>
      <c r="C161" s="11"/>
      <c r="D161" s="11" t="s">
        <v>131</v>
      </c>
      <c r="E161" s="11"/>
      <c r="F161" s="13"/>
      <c r="G161" s="13"/>
      <c r="H161" s="13"/>
      <c r="I161" s="13"/>
      <c r="J161" s="13"/>
      <c r="K161" s="13"/>
      <c r="L161" s="19"/>
    </row>
    <row r="162" spans="2:12" ht="16">
      <c r="B162" s="17"/>
      <c r="C162" s="11"/>
      <c r="D162" s="11" t="s">
        <v>171</v>
      </c>
      <c r="E162" s="11"/>
      <c r="F162" s="13"/>
      <c r="G162" s="13"/>
      <c r="H162" s="13"/>
      <c r="I162" s="13"/>
      <c r="J162" s="13"/>
      <c r="K162" s="13"/>
      <c r="L162" s="19"/>
    </row>
    <row r="163" spans="2:12" ht="16">
      <c r="B163" s="17"/>
      <c r="C163" s="12"/>
      <c r="D163" s="12" t="s">
        <v>238</v>
      </c>
      <c r="E163" s="11"/>
      <c r="F163" s="13"/>
      <c r="G163" s="13"/>
      <c r="H163" s="13"/>
      <c r="I163" s="13"/>
      <c r="J163" s="13"/>
      <c r="K163" s="13"/>
      <c r="L163" s="19"/>
    </row>
    <row r="164" spans="2:12" ht="16">
      <c r="B164" s="17"/>
      <c r="C164" s="11"/>
      <c r="D164" s="11" t="s">
        <v>133</v>
      </c>
      <c r="E164" s="11"/>
      <c r="F164" s="13"/>
      <c r="G164" s="13"/>
      <c r="H164" s="13"/>
      <c r="I164" s="13"/>
      <c r="J164" s="13"/>
      <c r="K164" s="13"/>
      <c r="L164" s="19"/>
    </row>
    <row r="165" spans="2:12" ht="16">
      <c r="B165" s="17"/>
      <c r="C165" s="11"/>
      <c r="D165" s="11" t="s">
        <v>172</v>
      </c>
      <c r="E165" s="11"/>
      <c r="F165" s="13"/>
      <c r="G165" s="13"/>
      <c r="H165" s="13"/>
      <c r="I165" s="13"/>
      <c r="J165" s="13"/>
      <c r="K165" s="13"/>
      <c r="L165" s="19"/>
    </row>
    <row r="166" spans="2:12" ht="16">
      <c r="B166" s="17"/>
      <c r="C166" s="12"/>
      <c r="D166" s="12" t="s">
        <v>240</v>
      </c>
      <c r="E166" s="11"/>
      <c r="F166" s="13"/>
      <c r="G166" s="13"/>
      <c r="H166" s="13"/>
      <c r="I166" s="13"/>
      <c r="J166" s="13"/>
      <c r="K166" s="13"/>
      <c r="L166" s="19"/>
    </row>
    <row r="167" spans="2:12" ht="16">
      <c r="B167" s="17"/>
      <c r="C167" s="11"/>
      <c r="D167" s="11" t="s">
        <v>135</v>
      </c>
      <c r="E167" s="11"/>
      <c r="F167" s="13"/>
      <c r="G167" s="13"/>
      <c r="H167" s="13"/>
      <c r="I167" s="13"/>
      <c r="J167" s="13"/>
      <c r="K167" s="13"/>
      <c r="L167" s="19"/>
    </row>
    <row r="168" spans="2:12" ht="16">
      <c r="B168" s="17"/>
      <c r="C168" s="11"/>
      <c r="D168" s="11" t="s">
        <v>173</v>
      </c>
      <c r="E168" s="11"/>
      <c r="F168" s="13"/>
      <c r="G168" s="13"/>
      <c r="H168" s="13"/>
      <c r="I168" s="13"/>
      <c r="J168" s="13"/>
      <c r="K168" s="13"/>
      <c r="L168" s="19"/>
    </row>
    <row r="169" spans="2:12" ht="16">
      <c r="B169" s="17"/>
      <c r="C169" s="12"/>
      <c r="D169" s="12" t="s">
        <v>242</v>
      </c>
      <c r="E169" s="11"/>
      <c r="F169" s="13"/>
      <c r="G169" s="13"/>
      <c r="H169" s="13"/>
      <c r="I169" s="13"/>
      <c r="J169" s="13"/>
      <c r="K169" s="13"/>
      <c r="L169" s="19"/>
    </row>
    <row r="170" spans="2:12" ht="16">
      <c r="B170" s="17"/>
      <c r="C170" s="11"/>
      <c r="D170" s="11" t="s">
        <v>137</v>
      </c>
      <c r="E170" s="11"/>
      <c r="F170" s="13"/>
      <c r="G170" s="13"/>
      <c r="H170" s="13"/>
      <c r="I170" s="13"/>
      <c r="J170" s="13"/>
      <c r="K170" s="13"/>
      <c r="L170" s="19"/>
    </row>
    <row r="171" spans="2:12" ht="16">
      <c r="B171" s="17"/>
      <c r="C171" s="11"/>
      <c r="D171" s="11" t="s">
        <v>44</v>
      </c>
      <c r="E171" s="11"/>
      <c r="F171" s="13"/>
      <c r="G171" s="13"/>
      <c r="H171" s="13"/>
      <c r="I171" s="13"/>
      <c r="J171" s="13"/>
      <c r="K171" s="13"/>
      <c r="L171" s="19"/>
    </row>
    <row r="172" spans="2:12" ht="16">
      <c r="B172" s="17"/>
      <c r="C172" s="12"/>
      <c r="D172" s="12" t="s">
        <v>244</v>
      </c>
      <c r="E172" s="11"/>
      <c r="F172" s="13"/>
      <c r="G172" s="13"/>
      <c r="H172" s="13"/>
      <c r="I172" s="13"/>
      <c r="J172" s="13"/>
      <c r="K172" s="13"/>
      <c r="L172" s="19"/>
    </row>
    <row r="173" spans="2:12" ht="16">
      <c r="B173" s="17"/>
      <c r="C173" s="11"/>
      <c r="D173" s="11" t="s">
        <v>139</v>
      </c>
      <c r="E173" s="11"/>
      <c r="F173" s="13"/>
      <c r="G173" s="13"/>
      <c r="H173" s="13"/>
      <c r="I173" s="13"/>
      <c r="J173" s="13"/>
      <c r="K173" s="13"/>
      <c r="L173" s="19"/>
    </row>
    <row r="174" spans="2:12" ht="16">
      <c r="B174" s="17"/>
      <c r="C174" s="11"/>
      <c r="D174" s="11" t="s">
        <v>174</v>
      </c>
      <c r="E174" s="11"/>
      <c r="F174" s="13"/>
      <c r="G174" s="13"/>
      <c r="H174" s="13"/>
      <c r="I174" s="13"/>
      <c r="J174" s="13"/>
      <c r="K174" s="13"/>
      <c r="L174" s="19"/>
    </row>
    <row r="175" spans="2:12" ht="16">
      <c r="B175" s="17"/>
      <c r="C175" s="12"/>
      <c r="D175" s="12" t="s">
        <v>246</v>
      </c>
      <c r="E175" s="11"/>
      <c r="F175" s="13"/>
      <c r="G175" s="13"/>
      <c r="H175" s="13"/>
      <c r="I175" s="13"/>
      <c r="J175" s="13"/>
      <c r="K175" s="13"/>
      <c r="L175" s="19"/>
    </row>
    <row r="176" spans="2:12" ht="16">
      <c r="B176" s="17"/>
      <c r="C176" s="11"/>
      <c r="D176" s="11" t="s">
        <v>141</v>
      </c>
      <c r="E176" s="11"/>
      <c r="F176" s="13"/>
      <c r="G176" s="13"/>
      <c r="H176" s="13"/>
      <c r="I176" s="13"/>
      <c r="J176" s="13"/>
      <c r="K176" s="13"/>
      <c r="L176" s="19"/>
    </row>
    <row r="177" spans="2:12" ht="16">
      <c r="B177" s="17"/>
      <c r="C177" s="11"/>
      <c r="D177" s="11" t="s">
        <v>175</v>
      </c>
      <c r="E177" s="11"/>
      <c r="F177" s="13"/>
      <c r="G177" s="13"/>
      <c r="H177" s="13"/>
      <c r="I177" s="13"/>
      <c r="J177" s="13"/>
      <c r="K177" s="13"/>
      <c r="L177" s="19"/>
    </row>
    <row r="178" spans="2:12" ht="16">
      <c r="B178" s="17"/>
      <c r="C178" s="12"/>
      <c r="D178" s="12" t="s">
        <v>248</v>
      </c>
      <c r="E178" s="11"/>
      <c r="F178" s="13"/>
      <c r="G178" s="13"/>
      <c r="H178" s="13"/>
      <c r="I178" s="13"/>
      <c r="J178" s="13"/>
      <c r="K178" s="13"/>
      <c r="L178" s="19"/>
    </row>
    <row r="179" spans="2:12" ht="16">
      <c r="B179" s="17"/>
      <c r="C179" s="11"/>
      <c r="D179" s="11" t="s">
        <v>143</v>
      </c>
      <c r="E179" s="11"/>
      <c r="F179" s="13"/>
      <c r="G179" s="13"/>
      <c r="H179" s="13"/>
      <c r="I179" s="13"/>
      <c r="J179" s="13"/>
      <c r="K179" s="13"/>
      <c r="L179" s="19"/>
    </row>
    <row r="180" spans="2:12" ht="16">
      <c r="B180" s="17"/>
      <c r="C180" s="11"/>
      <c r="D180" s="11" t="s">
        <v>28</v>
      </c>
      <c r="E180" s="11"/>
      <c r="F180" s="13"/>
      <c r="G180" s="13"/>
      <c r="H180" s="13"/>
      <c r="I180" s="13"/>
      <c r="J180" s="13"/>
      <c r="K180" s="13"/>
      <c r="L180" s="19"/>
    </row>
    <row r="181" spans="2:12" ht="16">
      <c r="B181" s="17"/>
      <c r="C181" s="12"/>
      <c r="D181" s="12" t="s">
        <v>250</v>
      </c>
      <c r="E181" s="11"/>
      <c r="F181" s="13"/>
      <c r="G181" s="13"/>
      <c r="H181" s="13"/>
      <c r="I181" s="13"/>
      <c r="J181" s="13"/>
      <c r="K181" s="13"/>
      <c r="L181" s="19"/>
    </row>
    <row r="182" spans="2:12" ht="16">
      <c r="B182" s="17"/>
      <c r="C182" s="11"/>
      <c r="D182" s="11" t="s">
        <v>145</v>
      </c>
      <c r="E182" s="11"/>
      <c r="F182" s="13"/>
      <c r="G182" s="13"/>
      <c r="H182" s="13"/>
      <c r="I182" s="13"/>
      <c r="J182" s="13"/>
      <c r="K182" s="13"/>
      <c r="L182" s="19"/>
    </row>
    <row r="183" spans="2:12" ht="16">
      <c r="B183" s="17"/>
      <c r="C183" s="11"/>
      <c r="D183" s="11" t="s">
        <v>176</v>
      </c>
      <c r="E183" s="11"/>
      <c r="F183" s="13"/>
      <c r="G183" s="13"/>
      <c r="H183" s="13"/>
      <c r="I183" s="13"/>
      <c r="J183" s="13"/>
      <c r="K183" s="13"/>
      <c r="L183" s="19"/>
    </row>
    <row r="184" spans="2:12" ht="16">
      <c r="B184" s="17"/>
      <c r="C184" s="12"/>
      <c r="D184" s="12" t="s">
        <v>252</v>
      </c>
      <c r="E184" s="11"/>
      <c r="F184" s="13"/>
      <c r="G184" s="13"/>
      <c r="H184" s="13"/>
      <c r="I184" s="13"/>
      <c r="J184" s="13"/>
      <c r="K184" s="13"/>
      <c r="L184" s="19"/>
    </row>
    <row r="185" spans="2:12" ht="16">
      <c r="B185" s="17"/>
      <c r="C185" s="11"/>
      <c r="D185" s="11" t="s">
        <v>147</v>
      </c>
      <c r="E185" s="11"/>
      <c r="F185" s="13"/>
      <c r="G185" s="13"/>
      <c r="H185" s="13"/>
      <c r="I185" s="13"/>
      <c r="J185" s="13"/>
      <c r="K185" s="13"/>
      <c r="L185" s="19"/>
    </row>
    <row r="186" spans="2:12" ht="16">
      <c r="B186" s="17"/>
      <c r="C186" s="11"/>
      <c r="D186" s="11" t="s">
        <v>177</v>
      </c>
      <c r="E186" s="11"/>
      <c r="F186" s="13"/>
      <c r="G186" s="13"/>
      <c r="H186" s="13"/>
      <c r="I186" s="13"/>
      <c r="J186" s="13"/>
      <c r="K186" s="13"/>
      <c r="L186" s="19"/>
    </row>
    <row r="187" spans="2:12" ht="16">
      <c r="B187" s="17"/>
      <c r="C187" s="12"/>
      <c r="D187" s="12" t="s">
        <v>254</v>
      </c>
      <c r="E187" s="11"/>
      <c r="F187" s="13"/>
      <c r="G187" s="13"/>
      <c r="H187" s="13"/>
      <c r="I187" s="13"/>
      <c r="J187" s="13"/>
      <c r="K187" s="13"/>
      <c r="L187" s="19"/>
    </row>
    <row r="188" spans="2:12" ht="16">
      <c r="B188" s="17"/>
      <c r="C188" s="11"/>
      <c r="D188" s="11" t="s">
        <v>149</v>
      </c>
      <c r="E188" s="11"/>
      <c r="F188" s="13"/>
      <c r="G188" s="13"/>
      <c r="H188" s="13"/>
      <c r="I188" s="13"/>
      <c r="J188" s="13"/>
      <c r="K188" s="13"/>
      <c r="L188" s="19"/>
    </row>
    <row r="189" spans="2:12" ht="16">
      <c r="B189" s="17"/>
      <c r="C189" s="11"/>
      <c r="D189" s="11" t="s">
        <v>171</v>
      </c>
      <c r="E189" s="11"/>
      <c r="F189" s="13"/>
      <c r="G189" s="13"/>
      <c r="H189" s="13"/>
      <c r="I189" s="13"/>
      <c r="J189" s="13"/>
      <c r="K189" s="13"/>
      <c r="L189" s="19"/>
    </row>
    <row r="190" spans="2:12" ht="16">
      <c r="B190" s="17"/>
      <c r="C190" s="12"/>
      <c r="D190" s="12" t="s">
        <v>256</v>
      </c>
      <c r="E190" s="11"/>
      <c r="F190" s="13"/>
      <c r="G190" s="13"/>
      <c r="H190" s="13"/>
      <c r="I190" s="13"/>
      <c r="J190" s="13"/>
      <c r="K190" s="13"/>
      <c r="L190" s="19"/>
    </row>
    <row r="191" spans="2:12" ht="16">
      <c r="B191" s="17"/>
      <c r="C191" s="11"/>
      <c r="D191" s="11" t="s">
        <v>151</v>
      </c>
      <c r="E191" s="11"/>
      <c r="F191" s="13"/>
      <c r="G191" s="13"/>
      <c r="H191" s="13"/>
      <c r="I191" s="13"/>
      <c r="J191" s="13"/>
      <c r="K191" s="13"/>
      <c r="L191" s="19"/>
    </row>
    <row r="192" spans="2:12" ht="16">
      <c r="B192" s="17"/>
      <c r="C192" s="11"/>
      <c r="D192" s="11" t="s">
        <v>171</v>
      </c>
      <c r="E192" s="11"/>
      <c r="F192" s="13"/>
      <c r="G192" s="13"/>
      <c r="H192" s="13"/>
      <c r="I192" s="13"/>
      <c r="J192" s="13"/>
      <c r="K192" s="13"/>
      <c r="L192" s="19"/>
    </row>
    <row r="193" spans="2:12" ht="16">
      <c r="B193" s="17"/>
      <c r="C193" s="12"/>
      <c r="D193" s="12" t="s">
        <v>258</v>
      </c>
      <c r="E193" s="11"/>
      <c r="F193" s="13"/>
      <c r="G193" s="13"/>
      <c r="H193" s="13"/>
      <c r="I193" s="13"/>
      <c r="J193" s="13"/>
      <c r="K193" s="13"/>
      <c r="L193" s="19"/>
    </row>
    <row r="194" spans="2:12" ht="16">
      <c r="B194" s="17"/>
      <c r="C194" s="11"/>
      <c r="D194" s="11" t="s">
        <v>153</v>
      </c>
      <c r="E194" s="11"/>
      <c r="F194" s="13"/>
      <c r="G194" s="13"/>
      <c r="H194" s="13"/>
      <c r="I194" s="13"/>
      <c r="J194" s="13"/>
      <c r="K194" s="13"/>
      <c r="L194" s="19"/>
    </row>
    <row r="195" spans="2:12" ht="16">
      <c r="B195" s="17"/>
      <c r="C195" s="11"/>
      <c r="D195" s="11" t="s">
        <v>172</v>
      </c>
      <c r="E195" s="11"/>
      <c r="F195" s="13"/>
      <c r="G195" s="13"/>
      <c r="H195" s="13"/>
      <c r="I195" s="13"/>
      <c r="J195" s="13"/>
      <c r="K195" s="13"/>
      <c r="L195" s="19"/>
    </row>
    <row r="196" spans="2:12" ht="16">
      <c r="B196" s="17"/>
      <c r="C196" s="12"/>
      <c r="D196" s="12" t="s">
        <v>260</v>
      </c>
      <c r="E196" s="11"/>
      <c r="F196" s="13"/>
      <c r="G196" s="13"/>
      <c r="H196" s="13"/>
      <c r="I196" s="13"/>
      <c r="J196" s="13"/>
      <c r="K196" s="13"/>
      <c r="L196" s="19"/>
    </row>
    <row r="197" spans="2:12" ht="16">
      <c r="B197" s="17"/>
      <c r="C197" s="11"/>
      <c r="D197" s="11" t="s">
        <v>155</v>
      </c>
      <c r="E197" s="11"/>
      <c r="F197" s="13"/>
      <c r="G197" s="13"/>
      <c r="H197" s="13"/>
      <c r="I197" s="13"/>
      <c r="J197" s="13"/>
      <c r="K197" s="13"/>
      <c r="L197" s="19"/>
    </row>
    <row r="198" spans="2:12" ht="16">
      <c r="B198" s="17"/>
      <c r="C198" s="11"/>
      <c r="D198" s="11" t="s">
        <v>173</v>
      </c>
      <c r="E198" s="11"/>
      <c r="F198" s="13"/>
      <c r="G198" s="13"/>
      <c r="H198" s="13"/>
      <c r="I198" s="13"/>
      <c r="J198" s="13"/>
      <c r="K198" s="13"/>
      <c r="L198" s="19"/>
    </row>
    <row r="199" spans="2:12" ht="16">
      <c r="B199" s="17"/>
      <c r="C199" s="12"/>
      <c r="D199" s="12" t="s">
        <v>262</v>
      </c>
      <c r="E199" s="11"/>
      <c r="F199" s="13"/>
      <c r="G199" s="13"/>
      <c r="H199" s="13"/>
      <c r="I199" s="13"/>
      <c r="J199" s="13"/>
      <c r="K199" s="13"/>
      <c r="L199" s="19"/>
    </row>
    <row r="200" spans="2:12" ht="16">
      <c r="B200" s="17"/>
      <c r="C200" s="11"/>
      <c r="D200" s="11" t="s">
        <v>157</v>
      </c>
      <c r="E200" s="11"/>
      <c r="F200" s="13"/>
      <c r="G200" s="13"/>
      <c r="H200" s="13"/>
      <c r="I200" s="13"/>
      <c r="J200" s="13"/>
      <c r="K200" s="13"/>
      <c r="L200" s="19"/>
    </row>
    <row r="201" spans="2:12" ht="16">
      <c r="B201" s="17"/>
      <c r="C201" s="11"/>
      <c r="D201" s="11" t="s">
        <v>44</v>
      </c>
      <c r="E201" s="11"/>
      <c r="F201" s="13"/>
      <c r="G201" s="13"/>
      <c r="H201" s="13"/>
      <c r="I201" s="13"/>
      <c r="J201" s="13"/>
      <c r="K201" s="13"/>
      <c r="L201" s="19"/>
    </row>
    <row r="202" spans="2:12" ht="16">
      <c r="B202" s="17"/>
      <c r="C202" s="12"/>
      <c r="D202" s="12" t="s">
        <v>264</v>
      </c>
      <c r="E202" s="11"/>
      <c r="F202" s="13"/>
      <c r="G202" s="13"/>
      <c r="H202" s="13"/>
      <c r="I202" s="13"/>
      <c r="J202" s="13"/>
      <c r="K202" s="13"/>
      <c r="L202" s="19"/>
    </row>
    <row r="203" spans="2:12" ht="16">
      <c r="B203" s="17"/>
      <c r="C203" s="11"/>
      <c r="D203" s="11" t="s">
        <v>159</v>
      </c>
      <c r="E203" s="11"/>
      <c r="F203" s="13"/>
      <c r="G203" s="13"/>
      <c r="H203" s="13"/>
      <c r="I203" s="13"/>
      <c r="J203" s="13"/>
      <c r="K203" s="13"/>
      <c r="L203" s="19"/>
    </row>
    <row r="204" spans="2:12" ht="16">
      <c r="B204" s="17"/>
      <c r="C204" s="11"/>
      <c r="D204" s="11" t="s">
        <v>174</v>
      </c>
      <c r="E204" s="11"/>
      <c r="F204" s="13"/>
      <c r="G204" s="13"/>
      <c r="H204" s="13"/>
      <c r="I204" s="13"/>
      <c r="J204" s="13"/>
      <c r="K204" s="13"/>
      <c r="L204" s="19"/>
    </row>
    <row r="205" spans="2:12" ht="16">
      <c r="B205" s="17"/>
      <c r="C205" s="12"/>
      <c r="D205" s="12" t="s">
        <v>266</v>
      </c>
      <c r="E205" s="11"/>
      <c r="F205" s="13"/>
      <c r="G205" s="13"/>
      <c r="H205" s="13"/>
      <c r="I205" s="13"/>
      <c r="J205" s="13"/>
      <c r="K205" s="13"/>
      <c r="L205" s="19"/>
    </row>
    <row r="206" spans="2:12" ht="16">
      <c r="B206" s="17"/>
      <c r="C206" s="11"/>
      <c r="D206" s="11" t="s">
        <v>161</v>
      </c>
      <c r="E206" s="11"/>
      <c r="F206" s="13"/>
      <c r="G206" s="13"/>
      <c r="H206" s="13"/>
      <c r="I206" s="13"/>
      <c r="J206" s="13"/>
      <c r="K206" s="13"/>
      <c r="L206" s="19"/>
    </row>
    <row r="207" spans="2:12" ht="16">
      <c r="B207" s="17"/>
      <c r="C207" s="11"/>
      <c r="D207" s="11" t="s">
        <v>175</v>
      </c>
      <c r="E207" s="11"/>
      <c r="F207" s="13"/>
      <c r="G207" s="13"/>
      <c r="H207" s="13"/>
      <c r="I207" s="13"/>
      <c r="J207" s="13"/>
      <c r="K207" s="13"/>
      <c r="L207" s="19"/>
    </row>
    <row r="208" spans="2:12" ht="16">
      <c r="B208" s="17"/>
      <c r="C208" s="12"/>
      <c r="D208" s="12" t="s">
        <v>268</v>
      </c>
      <c r="E208" s="11"/>
      <c r="F208" s="13"/>
      <c r="G208" s="13"/>
      <c r="H208" s="13"/>
      <c r="I208" s="13"/>
      <c r="J208" s="13"/>
      <c r="K208" s="13"/>
      <c r="L208" s="19"/>
    </row>
    <row r="209" spans="2:12" ht="16">
      <c r="B209" s="17"/>
      <c r="C209" s="11"/>
      <c r="D209" s="11" t="s">
        <v>163</v>
      </c>
      <c r="E209" s="11"/>
      <c r="F209" s="13"/>
      <c r="G209" s="13"/>
      <c r="H209" s="13"/>
      <c r="I209" s="13"/>
      <c r="J209" s="13"/>
      <c r="K209" s="13"/>
      <c r="L209" s="19"/>
    </row>
    <row r="210" spans="2:12" ht="16">
      <c r="B210" s="17"/>
      <c r="C210" s="11"/>
      <c r="D210" s="11" t="s">
        <v>28</v>
      </c>
      <c r="E210" s="11"/>
      <c r="F210" s="13"/>
      <c r="G210" s="13"/>
      <c r="H210" s="13"/>
      <c r="I210" s="13"/>
      <c r="J210" s="13"/>
      <c r="K210" s="13"/>
      <c r="L210" s="19"/>
    </row>
    <row r="211" spans="2:12" ht="16">
      <c r="B211" s="17"/>
      <c r="C211" s="12"/>
      <c r="D211" s="12" t="s">
        <v>270</v>
      </c>
      <c r="E211" s="11"/>
      <c r="F211" s="13"/>
      <c r="G211" s="13"/>
      <c r="H211" s="13"/>
      <c r="I211" s="13"/>
      <c r="J211" s="13"/>
      <c r="K211" s="13"/>
      <c r="L211" s="19"/>
    </row>
    <row r="212" spans="2:12" ht="16">
      <c r="B212" s="17"/>
      <c r="C212" s="11"/>
      <c r="D212" s="11" t="s">
        <v>165</v>
      </c>
      <c r="E212" s="11"/>
      <c r="F212" s="13"/>
      <c r="G212" s="13"/>
      <c r="H212" s="13"/>
      <c r="I212" s="13"/>
      <c r="J212" s="13"/>
      <c r="K212" s="13"/>
      <c r="L212" s="19"/>
    </row>
    <row r="213" spans="2:12" ht="16">
      <c r="B213" s="17"/>
      <c r="C213" s="11"/>
      <c r="D213" s="11" t="s">
        <v>176</v>
      </c>
      <c r="E213" s="13"/>
      <c r="F213" s="13"/>
      <c r="G213" s="13"/>
      <c r="H213" s="13"/>
      <c r="I213" s="13"/>
      <c r="J213" s="13"/>
      <c r="K213" s="13"/>
      <c r="L213" s="19"/>
    </row>
    <row r="214" spans="2:12" ht="16">
      <c r="B214" s="17"/>
      <c r="C214" s="12"/>
      <c r="D214" s="12" t="s">
        <v>272</v>
      </c>
      <c r="E214" s="13"/>
      <c r="F214" s="13"/>
      <c r="G214" s="13"/>
      <c r="H214" s="13"/>
      <c r="I214" s="13"/>
      <c r="J214" s="13"/>
      <c r="K214" s="13"/>
      <c r="L214" s="19"/>
    </row>
    <row r="215" spans="2:12" ht="16">
      <c r="B215" s="17"/>
      <c r="C215" s="11"/>
      <c r="D215" s="11" t="s">
        <v>167</v>
      </c>
      <c r="E215" s="13"/>
      <c r="F215" s="13"/>
      <c r="G215" s="13"/>
      <c r="H215" s="13"/>
      <c r="I215" s="13"/>
      <c r="J215" s="13"/>
      <c r="K215" s="13"/>
      <c r="L215" s="19"/>
    </row>
    <row r="216" spans="2:12" ht="16">
      <c r="B216" s="17"/>
      <c r="C216" s="11"/>
      <c r="D216" s="11" t="s">
        <v>177</v>
      </c>
      <c r="E216" s="13"/>
      <c r="F216" s="13"/>
      <c r="G216" s="13"/>
      <c r="H216" s="13"/>
      <c r="I216" s="13"/>
      <c r="J216" s="13"/>
      <c r="K216" s="13"/>
      <c r="L216" s="19"/>
    </row>
    <row r="217" spans="2:12" ht="16">
      <c r="B217" s="17"/>
      <c r="C217" s="12"/>
      <c r="D217" s="12" t="s">
        <v>274</v>
      </c>
      <c r="E217" s="13"/>
      <c r="F217" s="13"/>
      <c r="G217" s="13"/>
      <c r="H217" s="13"/>
      <c r="I217" s="13"/>
      <c r="J217" s="13"/>
      <c r="K217" s="13"/>
      <c r="L217" s="19"/>
    </row>
    <row r="218" spans="2:12" ht="16">
      <c r="B218" s="17"/>
      <c r="C218" s="11"/>
      <c r="D218" s="11" t="s">
        <v>169</v>
      </c>
      <c r="E218" s="13"/>
      <c r="F218" s="13"/>
      <c r="G218" s="13"/>
      <c r="H218" s="13"/>
      <c r="I218" s="13"/>
      <c r="J218" s="13"/>
      <c r="K218" s="13"/>
      <c r="L218" s="19"/>
    </row>
    <row r="219" spans="2:12" ht="16">
      <c r="B219" s="17"/>
      <c r="C219" s="11"/>
      <c r="D219" s="11" t="s">
        <v>171</v>
      </c>
      <c r="E219" s="13"/>
      <c r="F219" s="13"/>
      <c r="G219" s="13"/>
      <c r="H219" s="13"/>
      <c r="I219" s="13"/>
      <c r="J219" s="13"/>
      <c r="K219" s="13"/>
      <c r="L219" s="19"/>
    </row>
    <row r="220" spans="2:12" ht="16">
      <c r="B220" s="17"/>
      <c r="C220" s="12"/>
      <c r="D220" s="12" t="s">
        <v>276</v>
      </c>
      <c r="E220" s="13"/>
      <c r="F220" s="13"/>
      <c r="G220" s="13"/>
      <c r="H220" s="13"/>
      <c r="I220" s="13"/>
      <c r="J220" s="13"/>
      <c r="K220" s="13"/>
      <c r="L220" s="19"/>
    </row>
    <row r="221" spans="2:12" ht="16">
      <c r="B221" s="17"/>
      <c r="C221" s="11"/>
      <c r="D221" s="11" t="s">
        <v>76</v>
      </c>
      <c r="E221" s="13"/>
      <c r="F221" s="13"/>
      <c r="G221" s="13"/>
      <c r="H221" s="13"/>
      <c r="I221" s="13"/>
      <c r="J221" s="13"/>
      <c r="K221" s="13"/>
      <c r="L221" s="19"/>
    </row>
    <row r="222" spans="2:12" ht="16">
      <c r="B222" s="17"/>
      <c r="C222" s="11"/>
      <c r="D222" s="11" t="s">
        <v>171</v>
      </c>
      <c r="E222" s="13"/>
      <c r="F222" s="13"/>
      <c r="G222" s="13"/>
      <c r="H222" s="13"/>
      <c r="I222" s="13"/>
      <c r="J222" s="13"/>
      <c r="K222" s="13"/>
      <c r="L222" s="19"/>
    </row>
    <row r="223" spans="2:12" ht="16">
      <c r="B223" s="17"/>
      <c r="C223" s="11"/>
      <c r="D223" s="11" t="s">
        <v>179</v>
      </c>
      <c r="E223" s="13"/>
      <c r="F223" s="13"/>
      <c r="G223" s="13"/>
      <c r="H223" s="13"/>
      <c r="I223" s="13"/>
      <c r="J223" s="13"/>
      <c r="K223" s="13"/>
      <c r="L223" s="19"/>
    </row>
    <row r="224" spans="2:12" ht="16">
      <c r="B224" s="17"/>
      <c r="C224" s="11"/>
      <c r="D224" s="11" t="s">
        <v>77</v>
      </c>
      <c r="E224" s="13"/>
      <c r="F224" s="13"/>
      <c r="G224" s="13"/>
      <c r="H224" s="13"/>
      <c r="I224" s="13"/>
      <c r="J224" s="13"/>
      <c r="K224" s="13"/>
      <c r="L224" s="19"/>
    </row>
    <row r="225" spans="2:12" ht="16">
      <c r="B225" s="17"/>
      <c r="C225" s="11"/>
      <c r="D225" s="11" t="s">
        <v>172</v>
      </c>
      <c r="E225" s="13"/>
      <c r="F225" s="13"/>
      <c r="G225" s="13"/>
      <c r="H225" s="13"/>
      <c r="I225" s="13"/>
      <c r="J225" s="13"/>
      <c r="K225" s="13"/>
      <c r="L225" s="19"/>
    </row>
    <row r="226" spans="2:12" ht="16">
      <c r="B226" s="17"/>
      <c r="C226" s="11"/>
      <c r="D226" s="11" t="s">
        <v>181</v>
      </c>
      <c r="E226" s="13"/>
      <c r="F226" s="13"/>
      <c r="G226" s="13"/>
      <c r="H226" s="13"/>
      <c r="I226" s="13"/>
      <c r="J226" s="13"/>
      <c r="K226" s="13"/>
      <c r="L226" s="19"/>
    </row>
    <row r="227" spans="2:12" ht="16">
      <c r="B227" s="17"/>
      <c r="C227" s="11"/>
      <c r="D227" s="11" t="s">
        <v>79</v>
      </c>
      <c r="E227" s="13"/>
      <c r="F227" s="13"/>
      <c r="G227" s="13"/>
      <c r="H227" s="13"/>
      <c r="I227" s="13"/>
      <c r="J227" s="13"/>
      <c r="K227" s="13"/>
      <c r="L227" s="19"/>
    </row>
    <row r="228" spans="2:12" ht="16">
      <c r="B228" s="17"/>
      <c r="C228" s="11"/>
      <c r="D228" s="11" t="s">
        <v>173</v>
      </c>
      <c r="E228" s="13"/>
      <c r="F228" s="13"/>
      <c r="G228" s="13"/>
      <c r="H228" s="13"/>
      <c r="I228" s="13"/>
      <c r="J228" s="13"/>
      <c r="K228" s="13"/>
      <c r="L228" s="19"/>
    </row>
    <row r="229" spans="2:12" ht="16">
      <c r="B229" s="17"/>
      <c r="C229" s="11"/>
      <c r="D229" s="11" t="s">
        <v>183</v>
      </c>
      <c r="E229" s="13"/>
      <c r="F229" s="13"/>
      <c r="G229" s="13"/>
      <c r="H229" s="13"/>
      <c r="I229" s="13"/>
      <c r="J229" s="13"/>
      <c r="K229" s="13"/>
      <c r="L229" s="19"/>
    </row>
    <row r="230" spans="2:12" ht="16">
      <c r="B230" s="17"/>
      <c r="C230" s="11"/>
      <c r="D230" s="11" t="s">
        <v>81</v>
      </c>
      <c r="E230" s="13"/>
      <c r="F230" s="13"/>
      <c r="G230" s="13"/>
      <c r="H230" s="13"/>
      <c r="I230" s="13"/>
      <c r="J230" s="13"/>
      <c r="K230" s="13"/>
      <c r="L230" s="19"/>
    </row>
    <row r="231" spans="2:12" ht="16">
      <c r="B231" s="17"/>
      <c r="C231" s="11"/>
      <c r="D231" s="11" t="s">
        <v>44</v>
      </c>
      <c r="E231" s="13"/>
      <c r="F231" s="13"/>
      <c r="G231" s="13"/>
      <c r="H231" s="13"/>
      <c r="I231" s="13"/>
      <c r="J231" s="13"/>
      <c r="K231" s="13"/>
      <c r="L231" s="19"/>
    </row>
    <row r="232" spans="2:12" ht="16">
      <c r="B232" s="17"/>
      <c r="C232" s="11"/>
      <c r="D232" s="11" t="s">
        <v>185</v>
      </c>
      <c r="E232" s="13"/>
      <c r="F232" s="13"/>
      <c r="G232" s="13"/>
      <c r="H232" s="13"/>
      <c r="I232" s="13"/>
      <c r="J232" s="13"/>
      <c r="K232" s="13"/>
      <c r="L232" s="19"/>
    </row>
    <row r="233" spans="2:12" ht="16">
      <c r="B233" s="17"/>
      <c r="C233" s="11"/>
      <c r="D233" s="11" t="s">
        <v>83</v>
      </c>
      <c r="E233" s="13"/>
      <c r="F233" s="13"/>
      <c r="G233" s="13"/>
      <c r="H233" s="13"/>
      <c r="I233" s="13"/>
      <c r="J233" s="13"/>
      <c r="K233" s="13"/>
      <c r="L233" s="19"/>
    </row>
    <row r="234" spans="2:12" ht="16">
      <c r="B234" s="17"/>
      <c r="C234" s="11"/>
      <c r="D234" s="11" t="s">
        <v>174</v>
      </c>
      <c r="E234" s="13"/>
      <c r="F234" s="13"/>
      <c r="G234" s="13"/>
      <c r="H234" s="13"/>
      <c r="I234" s="13"/>
      <c r="J234" s="13"/>
      <c r="K234" s="13"/>
      <c r="L234" s="19"/>
    </row>
    <row r="235" spans="2:12" ht="16">
      <c r="B235" s="17"/>
      <c r="C235" s="11"/>
      <c r="D235" s="11" t="s">
        <v>187</v>
      </c>
      <c r="E235" s="13"/>
      <c r="F235" s="13"/>
      <c r="G235" s="13"/>
      <c r="H235" s="13"/>
      <c r="I235" s="13"/>
      <c r="J235" s="13"/>
      <c r="K235" s="13"/>
      <c r="L235" s="19"/>
    </row>
    <row r="236" spans="2:12" ht="16">
      <c r="B236" s="17"/>
      <c r="C236" s="11"/>
      <c r="D236" s="11" t="s">
        <v>85</v>
      </c>
      <c r="E236" s="13"/>
      <c r="F236" s="13"/>
      <c r="G236" s="13"/>
      <c r="H236" s="13"/>
      <c r="I236" s="13"/>
      <c r="J236" s="13"/>
      <c r="K236" s="13"/>
      <c r="L236" s="19"/>
    </row>
    <row r="237" spans="2:12" ht="16">
      <c r="B237" s="17"/>
      <c r="C237" s="11"/>
      <c r="D237" s="11" t="s">
        <v>175</v>
      </c>
      <c r="E237" s="13"/>
      <c r="F237" s="13"/>
      <c r="G237" s="13"/>
      <c r="H237" s="13"/>
      <c r="I237" s="13"/>
      <c r="J237" s="13"/>
      <c r="K237" s="13"/>
      <c r="L237" s="19"/>
    </row>
    <row r="238" spans="2:12" ht="16">
      <c r="B238" s="17"/>
      <c r="C238" s="11"/>
      <c r="D238" s="11" t="s">
        <v>189</v>
      </c>
      <c r="E238" s="13"/>
      <c r="F238" s="13"/>
      <c r="G238" s="13"/>
      <c r="H238" s="13"/>
      <c r="I238" s="13"/>
      <c r="J238" s="13"/>
      <c r="K238" s="13"/>
      <c r="L238" s="19"/>
    </row>
    <row r="239" spans="2:12" ht="16">
      <c r="B239" s="17"/>
      <c r="C239" s="11"/>
      <c r="D239" s="11" t="s">
        <v>87</v>
      </c>
      <c r="E239" s="13"/>
      <c r="F239" s="13"/>
      <c r="G239" s="13"/>
      <c r="H239" s="13"/>
      <c r="I239" s="13"/>
      <c r="J239" s="13"/>
      <c r="K239" s="13"/>
      <c r="L239" s="19"/>
    </row>
    <row r="240" spans="2:12" ht="16">
      <c r="B240" s="17"/>
      <c r="C240" s="11"/>
      <c r="D240" s="11" t="s">
        <v>28</v>
      </c>
      <c r="E240" s="13"/>
      <c r="F240" s="13"/>
      <c r="G240" s="13"/>
      <c r="H240" s="13"/>
      <c r="I240" s="13"/>
      <c r="J240" s="13"/>
      <c r="K240" s="13"/>
      <c r="L240" s="19"/>
    </row>
    <row r="241" spans="2:12" ht="16">
      <c r="B241" s="17"/>
      <c r="C241" s="11"/>
      <c r="D241" s="11" t="s">
        <v>191</v>
      </c>
      <c r="E241" s="13"/>
      <c r="F241" s="13"/>
      <c r="G241" s="13"/>
      <c r="H241" s="13"/>
      <c r="I241" s="13"/>
      <c r="J241" s="13"/>
      <c r="K241" s="13"/>
      <c r="L241" s="19"/>
    </row>
    <row r="242" spans="2:12" ht="16">
      <c r="B242" s="17"/>
      <c r="C242" s="11"/>
      <c r="D242" s="11" t="s">
        <v>89</v>
      </c>
      <c r="E242" s="13"/>
      <c r="F242" s="13"/>
      <c r="G242" s="13"/>
      <c r="H242" s="13"/>
      <c r="I242" s="13"/>
      <c r="J242" s="13"/>
      <c r="K242" s="13"/>
      <c r="L242" s="19"/>
    </row>
    <row r="243" spans="2:12" ht="16">
      <c r="B243" s="17"/>
      <c r="C243" s="11"/>
      <c r="D243" s="11" t="s">
        <v>176</v>
      </c>
      <c r="E243" s="13"/>
      <c r="F243" s="13"/>
      <c r="G243" s="13"/>
      <c r="H243" s="13"/>
      <c r="I243" s="13"/>
      <c r="J243" s="13"/>
      <c r="K243" s="13"/>
      <c r="L243" s="19"/>
    </row>
    <row r="244" spans="2:12" ht="16">
      <c r="B244" s="17"/>
      <c r="C244" s="11"/>
      <c r="D244" s="11" t="s">
        <v>193</v>
      </c>
      <c r="E244" s="13"/>
      <c r="F244" s="13"/>
      <c r="G244" s="13"/>
      <c r="H244" s="13"/>
      <c r="I244" s="13"/>
      <c r="J244" s="13"/>
      <c r="K244" s="13"/>
      <c r="L244" s="19"/>
    </row>
    <row r="245" spans="2:12" ht="16">
      <c r="B245" s="17"/>
      <c r="C245" s="11"/>
      <c r="D245" s="11" t="s">
        <v>37</v>
      </c>
      <c r="E245" s="13"/>
      <c r="F245" s="13"/>
      <c r="G245" s="13"/>
      <c r="H245" s="13"/>
      <c r="I245" s="13"/>
      <c r="J245" s="13"/>
      <c r="K245" s="13"/>
      <c r="L245" s="19"/>
    </row>
    <row r="246" spans="2:12" ht="16">
      <c r="B246" s="17"/>
      <c r="C246" s="11"/>
      <c r="D246" s="11" t="s">
        <v>177</v>
      </c>
      <c r="E246" s="13"/>
      <c r="F246" s="13"/>
      <c r="G246" s="13"/>
      <c r="H246" s="13"/>
      <c r="I246" s="13"/>
      <c r="J246" s="13"/>
      <c r="K246" s="13"/>
      <c r="L246" s="19"/>
    </row>
    <row r="247" spans="2:12" ht="16">
      <c r="B247" s="17"/>
      <c r="C247" s="11"/>
      <c r="D247" s="11" t="s">
        <v>195</v>
      </c>
      <c r="E247" s="13"/>
      <c r="F247" s="13"/>
      <c r="G247" s="13"/>
      <c r="H247" s="13"/>
      <c r="I247" s="13"/>
      <c r="J247" s="13"/>
      <c r="K247" s="13"/>
      <c r="L247" s="19"/>
    </row>
    <row r="248" spans="2:12" ht="16">
      <c r="B248" s="17"/>
      <c r="C248" s="11"/>
      <c r="D248" s="11" t="s">
        <v>92</v>
      </c>
      <c r="E248" s="13"/>
      <c r="F248" s="13"/>
      <c r="G248" s="13"/>
      <c r="H248" s="13"/>
      <c r="I248" s="13"/>
      <c r="J248" s="13"/>
      <c r="K248" s="13"/>
      <c r="L248" s="19"/>
    </row>
    <row r="249" spans="2:12" ht="16">
      <c r="B249" s="17"/>
      <c r="C249" s="11"/>
      <c r="D249" s="11" t="s">
        <v>171</v>
      </c>
      <c r="E249" s="13"/>
      <c r="F249" s="13"/>
      <c r="G249" s="13"/>
      <c r="H249" s="13"/>
      <c r="I249" s="13"/>
      <c r="J249" s="13"/>
      <c r="K249" s="13"/>
      <c r="L249" s="19"/>
    </row>
    <row r="250" spans="2:12" ht="16">
      <c r="B250" s="17"/>
      <c r="C250" s="11"/>
      <c r="D250" s="11" t="s">
        <v>197</v>
      </c>
      <c r="E250" s="13"/>
      <c r="F250" s="13"/>
      <c r="G250" s="13"/>
      <c r="H250" s="13"/>
      <c r="I250" s="13"/>
      <c r="J250" s="13"/>
      <c r="K250" s="13"/>
      <c r="L250" s="19"/>
    </row>
    <row r="251" spans="2:12" ht="16">
      <c r="B251" s="17"/>
      <c r="C251" s="11"/>
      <c r="D251" s="11" t="s">
        <v>93</v>
      </c>
      <c r="E251" s="13"/>
      <c r="F251" s="13"/>
      <c r="G251" s="13"/>
      <c r="H251" s="13"/>
      <c r="I251" s="13"/>
      <c r="J251" s="13"/>
      <c r="K251" s="13"/>
      <c r="L251" s="19"/>
    </row>
    <row r="252" spans="2:12" ht="16">
      <c r="B252" s="17"/>
      <c r="C252" s="11"/>
      <c r="D252" s="11" t="s">
        <v>171</v>
      </c>
      <c r="E252" s="13"/>
      <c r="F252" s="13"/>
      <c r="G252" s="13"/>
      <c r="H252" s="13"/>
      <c r="I252" s="13"/>
      <c r="J252" s="13"/>
      <c r="K252" s="13"/>
      <c r="L252" s="19"/>
    </row>
    <row r="253" spans="2:12" ht="16">
      <c r="B253" s="17"/>
      <c r="C253" s="11"/>
      <c r="D253" s="11" t="s">
        <v>199</v>
      </c>
      <c r="E253" s="13"/>
      <c r="F253" s="13"/>
      <c r="G253" s="13"/>
      <c r="H253" s="13"/>
      <c r="I253" s="13"/>
      <c r="J253" s="13"/>
      <c r="K253" s="13"/>
      <c r="L253" s="19"/>
    </row>
    <row r="254" spans="2:12" ht="16">
      <c r="B254" s="17"/>
      <c r="C254" s="11"/>
      <c r="D254" s="11" t="s">
        <v>95</v>
      </c>
      <c r="E254" s="13"/>
      <c r="F254" s="13"/>
      <c r="G254" s="13"/>
      <c r="H254" s="13"/>
      <c r="I254" s="13"/>
      <c r="J254" s="13"/>
      <c r="K254" s="13"/>
      <c r="L254" s="19"/>
    </row>
    <row r="255" spans="2:12" ht="16">
      <c r="B255" s="17"/>
      <c r="C255" s="11"/>
      <c r="D255" s="11" t="s">
        <v>172</v>
      </c>
      <c r="E255" s="13"/>
      <c r="F255" s="13"/>
      <c r="G255" s="13"/>
      <c r="H255" s="13"/>
      <c r="I255" s="13"/>
      <c r="J255" s="13"/>
      <c r="K255" s="13"/>
      <c r="L255" s="19"/>
    </row>
    <row r="256" spans="2:12" ht="16">
      <c r="B256" s="17"/>
      <c r="C256" s="11"/>
      <c r="D256" s="11" t="s">
        <v>201</v>
      </c>
      <c r="E256" s="13"/>
      <c r="F256" s="13"/>
      <c r="G256" s="13"/>
      <c r="H256" s="13"/>
      <c r="I256" s="13"/>
      <c r="J256" s="13"/>
      <c r="K256" s="13"/>
      <c r="L256" s="19"/>
    </row>
    <row r="257" spans="2:12" ht="16">
      <c r="B257" s="17"/>
      <c r="C257" s="11"/>
      <c r="D257" s="11" t="s">
        <v>97</v>
      </c>
      <c r="E257" s="13"/>
      <c r="F257" s="13"/>
      <c r="G257" s="13"/>
      <c r="H257" s="13"/>
      <c r="I257" s="13"/>
      <c r="J257" s="13"/>
      <c r="K257" s="13"/>
      <c r="L257" s="19"/>
    </row>
    <row r="258" spans="2:12" ht="16">
      <c r="B258" s="17"/>
      <c r="C258" s="11"/>
      <c r="D258" s="11" t="s">
        <v>173</v>
      </c>
      <c r="E258" s="13"/>
      <c r="F258" s="13"/>
      <c r="G258" s="13"/>
      <c r="H258" s="13"/>
      <c r="I258" s="13"/>
      <c r="J258" s="13"/>
      <c r="K258" s="13"/>
      <c r="L258" s="19"/>
    </row>
    <row r="259" spans="2:12" ht="16">
      <c r="B259" s="17"/>
      <c r="C259" s="11"/>
      <c r="D259" s="11" t="s">
        <v>203</v>
      </c>
      <c r="E259" s="13"/>
      <c r="F259" s="13"/>
      <c r="G259" s="13"/>
      <c r="H259" s="13"/>
      <c r="I259" s="13"/>
      <c r="J259" s="13"/>
      <c r="K259" s="13"/>
      <c r="L259" s="19"/>
    </row>
    <row r="260" spans="2:12" ht="16">
      <c r="B260" s="17"/>
      <c r="C260" s="11"/>
      <c r="D260" s="11" t="s">
        <v>14</v>
      </c>
      <c r="E260" s="13"/>
      <c r="F260" s="13"/>
      <c r="G260" s="13"/>
      <c r="H260" s="13"/>
      <c r="I260" s="13"/>
      <c r="J260" s="13"/>
      <c r="K260" s="13"/>
      <c r="L260" s="19"/>
    </row>
    <row r="261" spans="2:12" ht="16">
      <c r="B261" s="17"/>
      <c r="C261" s="11"/>
      <c r="D261" s="11" t="s">
        <v>44</v>
      </c>
      <c r="E261" s="13"/>
      <c r="F261" s="13"/>
      <c r="G261" s="13"/>
      <c r="H261" s="13"/>
      <c r="I261" s="13"/>
      <c r="J261" s="13"/>
      <c r="K261" s="13"/>
      <c r="L261" s="19"/>
    </row>
    <row r="262" spans="2:12" ht="16">
      <c r="B262" s="17"/>
      <c r="C262" s="11"/>
      <c r="D262" s="11" t="s">
        <v>205</v>
      </c>
      <c r="E262" s="13"/>
      <c r="F262" s="13"/>
      <c r="G262" s="13"/>
      <c r="H262" s="13"/>
      <c r="I262" s="13"/>
      <c r="J262" s="13"/>
      <c r="K262" s="13"/>
      <c r="L262" s="19"/>
    </row>
    <row r="263" spans="2:12" ht="16">
      <c r="B263" s="17"/>
      <c r="C263" s="11"/>
      <c r="D263" s="11" t="s">
        <v>100</v>
      </c>
      <c r="E263" s="13"/>
      <c r="F263" s="13"/>
      <c r="G263" s="13"/>
      <c r="H263" s="13"/>
      <c r="I263" s="13"/>
      <c r="J263" s="13"/>
      <c r="K263" s="13"/>
      <c r="L263" s="19"/>
    </row>
    <row r="264" spans="2:12" ht="16">
      <c r="B264" s="17"/>
      <c r="C264" s="11"/>
      <c r="D264" s="11" t="s">
        <v>174</v>
      </c>
      <c r="E264" s="13"/>
      <c r="F264" s="13"/>
      <c r="G264" s="13"/>
      <c r="H264" s="13"/>
      <c r="I264" s="13"/>
      <c r="J264" s="13"/>
      <c r="K264" s="13"/>
      <c r="L264" s="19"/>
    </row>
    <row r="265" spans="2:12" ht="16">
      <c r="B265" s="17"/>
      <c r="C265" s="11"/>
      <c r="D265" s="11" t="s">
        <v>207</v>
      </c>
      <c r="E265" s="13"/>
      <c r="F265" s="13"/>
      <c r="G265" s="13"/>
      <c r="H265" s="13"/>
      <c r="I265" s="13"/>
      <c r="J265" s="13"/>
      <c r="K265" s="13"/>
      <c r="L265" s="19"/>
    </row>
    <row r="266" spans="2:12" ht="16">
      <c r="B266" s="17"/>
      <c r="C266" s="11"/>
      <c r="D266" s="11" t="s">
        <v>102</v>
      </c>
      <c r="E266" s="13"/>
      <c r="F266" s="13"/>
      <c r="G266" s="13"/>
      <c r="H266" s="13"/>
      <c r="I266" s="13"/>
      <c r="J266" s="13"/>
      <c r="K266" s="13"/>
      <c r="L266" s="19"/>
    </row>
    <row r="267" spans="2:12" ht="16">
      <c r="B267" s="17"/>
      <c r="C267" s="11"/>
      <c r="D267" s="11" t="s">
        <v>175</v>
      </c>
      <c r="E267" s="13"/>
      <c r="F267" s="13"/>
      <c r="G267" s="13"/>
      <c r="H267" s="13"/>
      <c r="I267" s="13"/>
      <c r="J267" s="13"/>
      <c r="K267" s="13"/>
      <c r="L267" s="19"/>
    </row>
    <row r="268" spans="2:12" ht="16">
      <c r="B268" s="17"/>
      <c r="C268" s="11"/>
      <c r="D268" s="11" t="s">
        <v>209</v>
      </c>
      <c r="E268" s="13"/>
      <c r="F268" s="13"/>
      <c r="G268" s="13"/>
      <c r="H268" s="13"/>
      <c r="I268" s="13"/>
      <c r="J268" s="13"/>
      <c r="K268" s="13"/>
      <c r="L268" s="19"/>
    </row>
    <row r="269" spans="2:12" ht="16">
      <c r="B269" s="17"/>
      <c r="C269" s="11"/>
      <c r="D269" s="11" t="s">
        <v>104</v>
      </c>
      <c r="E269" s="13"/>
      <c r="F269" s="13"/>
      <c r="G269" s="13"/>
      <c r="H269" s="13"/>
      <c r="I269" s="13"/>
      <c r="J269" s="13"/>
      <c r="K269" s="13"/>
      <c r="L269" s="19"/>
    </row>
    <row r="270" spans="2:12" ht="16">
      <c r="B270" s="17"/>
      <c r="C270" s="11"/>
      <c r="D270" s="11" t="s">
        <v>28</v>
      </c>
      <c r="E270" s="13"/>
      <c r="F270" s="13"/>
      <c r="G270" s="13"/>
      <c r="H270" s="13"/>
      <c r="I270" s="13"/>
      <c r="J270" s="13"/>
      <c r="K270" s="13"/>
      <c r="L270" s="19"/>
    </row>
    <row r="271" spans="2:12" ht="16">
      <c r="B271" s="17"/>
      <c r="C271" s="11"/>
      <c r="D271" s="11" t="s">
        <v>211</v>
      </c>
      <c r="E271" s="13"/>
      <c r="F271" s="13"/>
      <c r="G271" s="13"/>
      <c r="H271" s="13"/>
      <c r="I271" s="13"/>
      <c r="J271" s="13"/>
      <c r="K271" s="13"/>
      <c r="L271" s="19"/>
    </row>
    <row r="272" spans="2:12" ht="16">
      <c r="B272" s="17"/>
      <c r="C272" s="11"/>
      <c r="D272" s="11" t="s">
        <v>106</v>
      </c>
      <c r="E272" s="13"/>
      <c r="F272" s="13"/>
      <c r="G272" s="13"/>
      <c r="H272" s="13"/>
      <c r="I272" s="13"/>
      <c r="J272" s="13"/>
      <c r="K272" s="13"/>
      <c r="L272" s="19"/>
    </row>
    <row r="273" spans="2:12" ht="16">
      <c r="B273" s="17"/>
      <c r="C273" s="11"/>
      <c r="D273" s="11" t="s">
        <v>176</v>
      </c>
      <c r="E273" s="13"/>
      <c r="F273" s="13"/>
      <c r="G273" s="13"/>
      <c r="H273" s="13"/>
      <c r="I273" s="13"/>
      <c r="J273" s="13"/>
      <c r="K273" s="13"/>
      <c r="L273" s="19"/>
    </row>
    <row r="274" spans="2:12" ht="16">
      <c r="B274" s="17"/>
      <c r="C274" s="11"/>
      <c r="D274" s="11" t="s">
        <v>213</v>
      </c>
      <c r="E274" s="13"/>
      <c r="F274" s="13"/>
      <c r="G274" s="13"/>
      <c r="H274" s="13"/>
      <c r="I274" s="13"/>
      <c r="J274" s="13"/>
      <c r="K274" s="13"/>
      <c r="L274" s="19"/>
    </row>
    <row r="275" spans="2:12" ht="16">
      <c r="B275" s="17"/>
      <c r="C275" s="11"/>
      <c r="D275" s="11" t="s">
        <v>108</v>
      </c>
      <c r="E275" s="13"/>
      <c r="F275" s="13"/>
      <c r="G275" s="13"/>
      <c r="H275" s="13"/>
      <c r="I275" s="13"/>
      <c r="J275" s="13"/>
      <c r="K275" s="13"/>
      <c r="L275" s="19"/>
    </row>
    <row r="276" spans="2:12" ht="16">
      <c r="B276" s="17"/>
      <c r="C276" s="11"/>
      <c r="D276" s="11" t="s">
        <v>177</v>
      </c>
      <c r="E276" s="13"/>
      <c r="F276" s="13"/>
      <c r="G276" s="13"/>
      <c r="H276" s="13"/>
      <c r="I276" s="13"/>
      <c r="J276" s="13"/>
      <c r="K276" s="13"/>
      <c r="L276" s="19"/>
    </row>
    <row r="277" spans="2:12" ht="16">
      <c r="B277" s="17"/>
      <c r="C277" s="11"/>
      <c r="D277" s="11" t="s">
        <v>215</v>
      </c>
      <c r="E277" s="13"/>
      <c r="F277" s="13"/>
      <c r="G277" s="13"/>
      <c r="H277" s="13"/>
      <c r="I277" s="13"/>
      <c r="J277" s="13"/>
      <c r="K277" s="13"/>
      <c r="L277" s="19"/>
    </row>
    <row r="278" spans="2:12" ht="16">
      <c r="B278" s="17"/>
      <c r="C278" s="11"/>
      <c r="D278" s="11" t="s">
        <v>110</v>
      </c>
      <c r="E278" s="13"/>
      <c r="F278" s="13"/>
      <c r="G278" s="13"/>
      <c r="H278" s="13"/>
      <c r="I278" s="13"/>
      <c r="J278" s="13"/>
      <c r="K278" s="13"/>
      <c r="L278" s="19"/>
    </row>
    <row r="279" spans="2:12" ht="16">
      <c r="B279" s="17"/>
      <c r="C279" s="11"/>
      <c r="D279" s="11" t="s">
        <v>171</v>
      </c>
      <c r="E279" s="13"/>
      <c r="F279" s="13"/>
      <c r="G279" s="13"/>
      <c r="H279" s="13"/>
      <c r="I279" s="13"/>
      <c r="J279" s="13"/>
      <c r="K279" s="13"/>
      <c r="L279" s="19"/>
    </row>
    <row r="280" spans="2:12" ht="16">
      <c r="B280" s="17"/>
      <c r="C280" s="11"/>
      <c r="D280" s="11" t="s">
        <v>217</v>
      </c>
      <c r="E280" s="13"/>
      <c r="F280" s="13"/>
      <c r="G280" s="13"/>
      <c r="H280" s="13"/>
      <c r="I280" s="13"/>
      <c r="J280" s="13"/>
      <c r="K280" s="13"/>
      <c r="L280" s="19"/>
    </row>
    <row r="281" spans="2:12" ht="16">
      <c r="B281" s="17"/>
      <c r="C281" s="11"/>
      <c r="D281" s="11" t="s">
        <v>112</v>
      </c>
      <c r="E281" s="13"/>
      <c r="F281" s="13"/>
      <c r="G281" s="13"/>
      <c r="H281" s="13"/>
      <c r="I281" s="13"/>
      <c r="J281" s="13"/>
      <c r="K281" s="13"/>
      <c r="L281" s="19"/>
    </row>
    <row r="282" spans="2:12" ht="16">
      <c r="B282" s="17"/>
      <c r="C282" s="11"/>
      <c r="D282" s="11" t="s">
        <v>171</v>
      </c>
      <c r="E282" s="13"/>
      <c r="F282" s="13"/>
      <c r="G282" s="13"/>
      <c r="H282" s="13"/>
      <c r="I282" s="13"/>
      <c r="J282" s="13"/>
      <c r="K282" s="13"/>
      <c r="L282" s="19"/>
    </row>
    <row r="283" spans="2:12" ht="16">
      <c r="B283" s="17"/>
      <c r="C283" s="11"/>
      <c r="D283" s="11" t="s">
        <v>219</v>
      </c>
      <c r="E283" s="13"/>
      <c r="F283" s="13"/>
      <c r="G283" s="13"/>
      <c r="H283" s="13"/>
      <c r="I283" s="13"/>
      <c r="J283" s="13"/>
      <c r="K283" s="13"/>
      <c r="L283" s="19"/>
    </row>
    <row r="284" spans="2:12" ht="16">
      <c r="B284" s="17"/>
      <c r="C284" s="11"/>
      <c r="D284" s="11" t="s">
        <v>114</v>
      </c>
      <c r="E284" s="13"/>
      <c r="F284" s="13"/>
      <c r="G284" s="13"/>
      <c r="H284" s="13"/>
      <c r="I284" s="13"/>
      <c r="J284" s="13"/>
      <c r="K284" s="13"/>
      <c r="L284" s="19"/>
    </row>
    <row r="285" spans="2:12" ht="16">
      <c r="B285" s="17"/>
      <c r="C285" s="11"/>
      <c r="D285" s="11" t="s">
        <v>172</v>
      </c>
      <c r="E285" s="13"/>
      <c r="F285" s="13"/>
      <c r="G285" s="13"/>
      <c r="H285" s="13"/>
      <c r="I285" s="13"/>
      <c r="J285" s="13"/>
      <c r="K285" s="13"/>
      <c r="L285" s="19"/>
    </row>
    <row r="286" spans="2:12" ht="16">
      <c r="B286" s="17"/>
      <c r="C286" s="11"/>
      <c r="D286" s="11" t="s">
        <v>221</v>
      </c>
      <c r="E286" s="13"/>
      <c r="F286" s="13"/>
      <c r="G286" s="13"/>
      <c r="H286" s="13"/>
      <c r="I286" s="13"/>
      <c r="J286" s="13"/>
      <c r="K286" s="13"/>
      <c r="L286" s="19"/>
    </row>
    <row r="287" spans="2:12" ht="16">
      <c r="B287" s="17"/>
      <c r="C287" s="11"/>
      <c r="D287" s="11" t="s">
        <v>116</v>
      </c>
      <c r="E287" s="13"/>
      <c r="F287" s="13"/>
      <c r="G287" s="13"/>
      <c r="H287" s="13"/>
      <c r="I287" s="13"/>
      <c r="J287" s="13"/>
      <c r="K287" s="13"/>
      <c r="L287" s="19"/>
    </row>
    <row r="288" spans="2:12" ht="16">
      <c r="B288" s="17"/>
      <c r="C288" s="11"/>
      <c r="D288" s="11" t="s">
        <v>173</v>
      </c>
      <c r="E288" s="13"/>
      <c r="F288" s="13"/>
      <c r="G288" s="13"/>
      <c r="H288" s="13"/>
      <c r="I288" s="13"/>
      <c r="J288" s="13"/>
      <c r="K288" s="13"/>
      <c r="L288" s="19"/>
    </row>
    <row r="289" spans="2:12" ht="16">
      <c r="B289" s="17"/>
      <c r="C289" s="11"/>
      <c r="D289" s="11" t="s">
        <v>223</v>
      </c>
      <c r="E289" s="13"/>
      <c r="F289" s="13"/>
      <c r="G289" s="13"/>
      <c r="H289" s="13"/>
      <c r="I289" s="13"/>
      <c r="J289" s="13"/>
      <c r="K289" s="13"/>
      <c r="L289" s="19"/>
    </row>
    <row r="290" spans="2:12" ht="16">
      <c r="B290" s="17"/>
      <c r="C290" s="11"/>
      <c r="D290" s="11" t="s">
        <v>118</v>
      </c>
      <c r="E290" s="13"/>
      <c r="F290" s="13"/>
      <c r="G290" s="13"/>
      <c r="H290" s="13"/>
      <c r="I290" s="13"/>
      <c r="J290" s="13"/>
      <c r="K290" s="13"/>
      <c r="L290" s="19"/>
    </row>
    <row r="291" spans="2:12" ht="16">
      <c r="B291" s="17"/>
      <c r="C291" s="11"/>
      <c r="D291" s="11" t="s">
        <v>44</v>
      </c>
      <c r="E291" s="13"/>
      <c r="F291" s="13"/>
      <c r="G291" s="13"/>
      <c r="H291" s="13"/>
      <c r="I291" s="13"/>
      <c r="J291" s="13"/>
      <c r="K291" s="13"/>
      <c r="L291" s="19"/>
    </row>
    <row r="292" spans="2:12" ht="16">
      <c r="B292" s="17"/>
      <c r="C292" s="11"/>
      <c r="D292" s="11" t="s">
        <v>225</v>
      </c>
      <c r="E292" s="13"/>
      <c r="F292" s="13"/>
      <c r="G292" s="13"/>
      <c r="H292" s="13"/>
      <c r="I292" s="13"/>
      <c r="J292" s="13"/>
      <c r="K292" s="13"/>
      <c r="L292" s="19"/>
    </row>
    <row r="293" spans="2:12" ht="16">
      <c r="B293" s="17"/>
      <c r="C293" s="11"/>
      <c r="D293" s="11" t="s">
        <v>120</v>
      </c>
      <c r="E293" s="13"/>
      <c r="F293" s="13"/>
      <c r="G293" s="13"/>
      <c r="H293" s="13"/>
      <c r="I293" s="13"/>
      <c r="J293" s="13"/>
      <c r="K293" s="13"/>
      <c r="L293" s="19"/>
    </row>
    <row r="294" spans="2:12" ht="16">
      <c r="B294" s="17"/>
      <c r="C294" s="11"/>
      <c r="D294" s="11" t="s">
        <v>174</v>
      </c>
      <c r="E294" s="13"/>
      <c r="F294" s="13"/>
      <c r="G294" s="13"/>
      <c r="H294" s="13"/>
      <c r="I294" s="13"/>
      <c r="J294" s="13"/>
      <c r="K294" s="13"/>
      <c r="L294" s="19"/>
    </row>
    <row r="295" spans="2:12" ht="16">
      <c r="B295" s="17"/>
      <c r="C295" s="11"/>
      <c r="D295" s="11" t="s">
        <v>227</v>
      </c>
      <c r="E295" s="13"/>
      <c r="F295" s="13"/>
      <c r="G295" s="13"/>
      <c r="H295" s="13"/>
      <c r="I295" s="13"/>
      <c r="J295" s="13"/>
      <c r="K295" s="13"/>
      <c r="L295" s="19"/>
    </row>
    <row r="296" spans="2:12" ht="16">
      <c r="B296" s="17"/>
      <c r="C296" s="11"/>
      <c r="D296" s="11" t="s">
        <v>122</v>
      </c>
      <c r="E296" s="13"/>
      <c r="F296" s="13"/>
      <c r="G296" s="13"/>
      <c r="H296" s="13"/>
      <c r="I296" s="13"/>
      <c r="J296" s="13"/>
      <c r="K296" s="13"/>
      <c r="L296" s="19"/>
    </row>
    <row r="297" spans="2:12" ht="16">
      <c r="B297" s="17"/>
      <c r="C297" s="11"/>
      <c r="D297" s="11" t="s">
        <v>175</v>
      </c>
      <c r="E297" s="13"/>
      <c r="F297" s="13"/>
      <c r="G297" s="13"/>
      <c r="H297" s="13"/>
      <c r="I297" s="13"/>
      <c r="J297" s="13"/>
      <c r="K297" s="13"/>
      <c r="L297" s="19"/>
    </row>
    <row r="298" spans="2:12" ht="16">
      <c r="B298" s="17"/>
      <c r="C298" s="11"/>
      <c r="D298" s="11" t="s">
        <v>229</v>
      </c>
      <c r="E298" s="13"/>
      <c r="F298" s="13"/>
      <c r="G298" s="13"/>
      <c r="H298" s="13"/>
      <c r="I298" s="13"/>
      <c r="J298" s="13"/>
      <c r="K298" s="13"/>
      <c r="L298" s="19"/>
    </row>
    <row r="299" spans="2:12" ht="16">
      <c r="B299" s="17"/>
      <c r="C299" s="11"/>
      <c r="D299" s="11" t="s">
        <v>124</v>
      </c>
      <c r="E299" s="13"/>
      <c r="F299" s="13"/>
      <c r="G299" s="13"/>
      <c r="H299" s="13"/>
      <c r="I299" s="13"/>
      <c r="J299" s="13"/>
      <c r="K299" s="13"/>
      <c r="L299" s="19"/>
    </row>
    <row r="300" spans="2:12" ht="16">
      <c r="B300" s="17"/>
      <c r="C300" s="11"/>
      <c r="D300" s="11" t="s">
        <v>28</v>
      </c>
      <c r="E300" s="13"/>
      <c r="F300" s="13"/>
      <c r="G300" s="13"/>
      <c r="H300" s="13"/>
      <c r="I300" s="13"/>
      <c r="J300" s="13"/>
      <c r="K300" s="13"/>
      <c r="L300" s="19"/>
    </row>
    <row r="301" spans="2:12" ht="16">
      <c r="B301" s="17"/>
      <c r="C301" s="11"/>
      <c r="D301" s="11" t="s">
        <v>231</v>
      </c>
      <c r="E301" s="13"/>
      <c r="F301" s="13"/>
      <c r="G301" s="13"/>
      <c r="H301" s="13"/>
      <c r="I301" s="13"/>
      <c r="J301" s="13"/>
      <c r="K301" s="13"/>
      <c r="L301" s="19"/>
    </row>
    <row r="302" spans="2:12" ht="16">
      <c r="B302" s="17"/>
      <c r="C302" s="11"/>
      <c r="D302" s="11" t="s">
        <v>126</v>
      </c>
      <c r="E302" s="13"/>
      <c r="F302" s="13"/>
      <c r="G302" s="13"/>
      <c r="H302" s="13"/>
      <c r="I302" s="13"/>
      <c r="J302" s="13"/>
      <c r="K302" s="13"/>
      <c r="L302" s="19"/>
    </row>
    <row r="303" spans="2:12" ht="16">
      <c r="B303" s="17"/>
      <c r="C303" s="11"/>
      <c r="D303" s="11" t="s">
        <v>176</v>
      </c>
      <c r="E303" s="13"/>
      <c r="F303" s="13"/>
      <c r="G303" s="13"/>
      <c r="H303" s="13"/>
      <c r="I303" s="13"/>
      <c r="J303" s="13"/>
      <c r="K303" s="13"/>
      <c r="L303" s="19"/>
    </row>
    <row r="304" spans="2:12" ht="16">
      <c r="B304" s="17"/>
      <c r="C304" s="11"/>
      <c r="D304" s="11" t="s">
        <v>233</v>
      </c>
      <c r="E304" s="13"/>
      <c r="F304" s="13"/>
      <c r="G304" s="13"/>
      <c r="H304" s="13"/>
      <c r="I304" s="13"/>
      <c r="J304" s="13"/>
      <c r="K304" s="13"/>
      <c r="L304" s="19"/>
    </row>
    <row r="305" spans="2:12" ht="16">
      <c r="B305" s="17"/>
      <c r="C305" s="11"/>
      <c r="D305" s="11" t="s">
        <v>128</v>
      </c>
      <c r="E305" s="13"/>
      <c r="F305" s="13"/>
      <c r="G305" s="13"/>
      <c r="H305" s="13"/>
      <c r="I305" s="13"/>
      <c r="J305" s="13"/>
      <c r="K305" s="13"/>
      <c r="L305" s="19"/>
    </row>
    <row r="306" spans="2:12" ht="16">
      <c r="B306" s="17"/>
      <c r="C306" s="11"/>
      <c r="D306" s="11" t="s">
        <v>177</v>
      </c>
      <c r="E306" s="13"/>
      <c r="F306" s="13"/>
      <c r="G306" s="13"/>
      <c r="H306" s="13"/>
      <c r="I306" s="13"/>
      <c r="J306" s="13"/>
      <c r="K306" s="13"/>
      <c r="L306" s="19"/>
    </row>
    <row r="307" spans="2:12" ht="16">
      <c r="B307" s="17"/>
      <c r="C307" s="11"/>
      <c r="D307" s="11" t="s">
        <v>235</v>
      </c>
      <c r="E307" s="13"/>
      <c r="F307" s="13"/>
      <c r="G307" s="13"/>
      <c r="H307" s="13"/>
      <c r="I307" s="13"/>
      <c r="J307" s="13"/>
      <c r="K307" s="13"/>
      <c r="L307" s="19"/>
    </row>
    <row r="308" spans="2:12" ht="16">
      <c r="B308" s="17"/>
      <c r="C308" s="11"/>
      <c r="D308" s="11" t="s">
        <v>130</v>
      </c>
      <c r="E308" s="13"/>
      <c r="F308" s="13"/>
      <c r="G308" s="13"/>
      <c r="H308" s="13"/>
      <c r="I308" s="13"/>
      <c r="J308" s="13"/>
      <c r="K308" s="13"/>
      <c r="L308" s="19"/>
    </row>
    <row r="309" spans="2:12" ht="16">
      <c r="B309" s="17"/>
      <c r="C309" s="11"/>
      <c r="D309" s="11" t="s">
        <v>171</v>
      </c>
      <c r="E309" s="13"/>
      <c r="F309" s="13"/>
      <c r="G309" s="13"/>
      <c r="H309" s="13"/>
      <c r="I309" s="13"/>
      <c r="J309" s="13"/>
      <c r="K309" s="13"/>
      <c r="L309" s="19"/>
    </row>
    <row r="310" spans="2:12" ht="16">
      <c r="B310" s="17"/>
      <c r="C310" s="11"/>
      <c r="D310" s="11" t="s">
        <v>237</v>
      </c>
      <c r="E310" s="13"/>
      <c r="F310" s="13"/>
      <c r="G310" s="13"/>
      <c r="H310" s="13"/>
      <c r="I310" s="13"/>
      <c r="J310" s="13"/>
      <c r="K310" s="13"/>
      <c r="L310" s="19"/>
    </row>
    <row r="311" spans="2:12" ht="16">
      <c r="B311" s="17"/>
      <c r="C311" s="11"/>
      <c r="D311" s="11" t="s">
        <v>132</v>
      </c>
      <c r="E311" s="13"/>
      <c r="F311" s="13"/>
      <c r="G311" s="13"/>
      <c r="H311" s="13"/>
      <c r="I311" s="13"/>
      <c r="J311" s="13"/>
      <c r="K311" s="13"/>
      <c r="L311" s="19"/>
    </row>
    <row r="312" spans="2:12" ht="16">
      <c r="B312" s="17"/>
      <c r="C312" s="11"/>
      <c r="D312" s="11" t="s">
        <v>171</v>
      </c>
      <c r="E312" s="13"/>
      <c r="F312" s="13"/>
      <c r="G312" s="13"/>
      <c r="H312" s="13"/>
      <c r="I312" s="13"/>
      <c r="J312" s="13"/>
      <c r="K312" s="13"/>
      <c r="L312" s="19"/>
    </row>
    <row r="313" spans="2:12" ht="16">
      <c r="B313" s="17"/>
      <c r="C313" s="11"/>
      <c r="D313" s="11" t="s">
        <v>239</v>
      </c>
      <c r="E313" s="13"/>
      <c r="F313" s="13"/>
      <c r="G313" s="13"/>
      <c r="H313" s="13"/>
      <c r="I313" s="13"/>
      <c r="J313" s="13"/>
      <c r="K313" s="13"/>
      <c r="L313" s="19"/>
    </row>
    <row r="314" spans="2:12" ht="16">
      <c r="B314" s="17"/>
      <c r="C314" s="11"/>
      <c r="D314" s="11" t="s">
        <v>134</v>
      </c>
      <c r="E314" s="13"/>
      <c r="F314" s="13"/>
      <c r="G314" s="13"/>
      <c r="H314" s="13"/>
      <c r="I314" s="13"/>
      <c r="J314" s="13"/>
      <c r="K314" s="13"/>
      <c r="L314" s="19"/>
    </row>
    <row r="315" spans="2:12" ht="16">
      <c r="B315" s="17"/>
      <c r="C315" s="11"/>
      <c r="D315" s="11" t="s">
        <v>172</v>
      </c>
      <c r="E315" s="13"/>
      <c r="F315" s="13"/>
      <c r="G315" s="13"/>
      <c r="H315" s="13"/>
      <c r="I315" s="13"/>
      <c r="J315" s="13"/>
      <c r="K315" s="13"/>
      <c r="L315" s="19"/>
    </row>
    <row r="316" spans="2:12" ht="16">
      <c r="B316" s="17"/>
      <c r="C316" s="11"/>
      <c r="D316" s="11" t="s">
        <v>241</v>
      </c>
      <c r="E316" s="13"/>
      <c r="F316" s="13"/>
      <c r="G316" s="13"/>
      <c r="H316" s="13"/>
      <c r="I316" s="13"/>
      <c r="J316" s="13"/>
      <c r="K316" s="13"/>
      <c r="L316" s="19"/>
    </row>
    <row r="317" spans="2:12" ht="16">
      <c r="B317" s="17"/>
      <c r="C317" s="11"/>
      <c r="D317" s="11" t="s">
        <v>136</v>
      </c>
      <c r="E317" s="13"/>
      <c r="F317" s="13"/>
      <c r="G317" s="13"/>
      <c r="H317" s="13"/>
      <c r="I317" s="13"/>
      <c r="J317" s="13"/>
      <c r="K317" s="13"/>
      <c r="L317" s="19"/>
    </row>
    <row r="318" spans="2:12" ht="16">
      <c r="B318" s="17"/>
      <c r="C318" s="11"/>
      <c r="D318" s="11" t="s">
        <v>173</v>
      </c>
      <c r="E318" s="13"/>
      <c r="F318" s="13"/>
      <c r="G318" s="13"/>
      <c r="H318" s="13"/>
      <c r="I318" s="13"/>
      <c r="J318" s="13"/>
      <c r="K318" s="13"/>
      <c r="L318" s="19"/>
    </row>
    <row r="319" spans="2:12" ht="16">
      <c r="B319" s="17"/>
      <c r="C319" s="11"/>
      <c r="D319" s="11" t="s">
        <v>243</v>
      </c>
      <c r="E319" s="13"/>
      <c r="F319" s="13"/>
      <c r="G319" s="13"/>
      <c r="H319" s="13"/>
      <c r="I319" s="13"/>
      <c r="J319" s="13"/>
      <c r="K319" s="13"/>
      <c r="L319" s="19"/>
    </row>
    <row r="320" spans="2:12" ht="16">
      <c r="B320" s="17"/>
      <c r="C320" s="11"/>
      <c r="D320" s="11" t="s">
        <v>138</v>
      </c>
      <c r="E320" s="13"/>
      <c r="F320" s="13"/>
      <c r="G320" s="13"/>
      <c r="H320" s="13"/>
      <c r="I320" s="13"/>
      <c r="J320" s="13"/>
      <c r="K320" s="13"/>
      <c r="L320" s="19"/>
    </row>
    <row r="321" spans="2:12" ht="16">
      <c r="B321" s="17"/>
      <c r="C321" s="11"/>
      <c r="D321" s="11" t="s">
        <v>44</v>
      </c>
      <c r="E321" s="13"/>
      <c r="F321" s="13"/>
      <c r="G321" s="13"/>
      <c r="H321" s="13"/>
      <c r="I321" s="13"/>
      <c r="J321" s="13"/>
      <c r="K321" s="13"/>
      <c r="L321" s="19"/>
    </row>
    <row r="322" spans="2:12" ht="16">
      <c r="B322" s="17"/>
      <c r="C322" s="11"/>
      <c r="D322" s="11" t="s">
        <v>245</v>
      </c>
      <c r="E322" s="13"/>
      <c r="F322" s="13"/>
      <c r="G322" s="13"/>
      <c r="H322" s="13"/>
      <c r="I322" s="13"/>
      <c r="J322" s="13"/>
      <c r="K322" s="13"/>
      <c r="L322" s="19"/>
    </row>
    <row r="323" spans="2:12" ht="16">
      <c r="B323" s="17"/>
      <c r="C323" s="11"/>
      <c r="D323" s="11" t="s">
        <v>140</v>
      </c>
      <c r="E323" s="13"/>
      <c r="F323" s="13"/>
      <c r="G323" s="13"/>
      <c r="H323" s="13"/>
      <c r="I323" s="13"/>
      <c r="J323" s="13"/>
      <c r="K323" s="13"/>
      <c r="L323" s="19"/>
    </row>
    <row r="324" spans="2:12" ht="16">
      <c r="B324" s="17"/>
      <c r="C324" s="11"/>
      <c r="D324" s="11" t="s">
        <v>174</v>
      </c>
      <c r="E324" s="13"/>
      <c r="F324" s="13"/>
      <c r="G324" s="13"/>
      <c r="H324" s="13"/>
      <c r="I324" s="13"/>
      <c r="J324" s="13"/>
      <c r="K324" s="13"/>
      <c r="L324" s="19"/>
    </row>
    <row r="325" spans="2:12" ht="16">
      <c r="B325" s="17"/>
      <c r="C325" s="11"/>
      <c r="D325" s="11" t="s">
        <v>247</v>
      </c>
      <c r="E325" s="13"/>
      <c r="F325" s="13"/>
      <c r="G325" s="13"/>
      <c r="H325" s="13"/>
      <c r="I325" s="13"/>
      <c r="J325" s="13"/>
      <c r="K325" s="13"/>
      <c r="L325" s="19"/>
    </row>
    <row r="326" spans="2:12" ht="16">
      <c r="B326" s="17"/>
      <c r="C326" s="11"/>
      <c r="D326" s="11" t="s">
        <v>142</v>
      </c>
      <c r="E326" s="13"/>
      <c r="F326" s="13"/>
      <c r="G326" s="13"/>
      <c r="H326" s="13"/>
      <c r="I326" s="13"/>
      <c r="J326" s="13"/>
      <c r="K326" s="13"/>
      <c r="L326" s="19"/>
    </row>
    <row r="327" spans="2:12" ht="16">
      <c r="B327" s="17"/>
      <c r="C327" s="11"/>
      <c r="D327" s="11" t="s">
        <v>175</v>
      </c>
      <c r="E327" s="13"/>
      <c r="F327" s="13"/>
      <c r="G327" s="13"/>
      <c r="H327" s="13"/>
      <c r="I327" s="13"/>
      <c r="J327" s="13"/>
      <c r="K327" s="13"/>
      <c r="L327" s="19"/>
    </row>
    <row r="328" spans="2:12" ht="16">
      <c r="B328" s="17"/>
      <c r="C328" s="11"/>
      <c r="D328" s="11" t="s">
        <v>249</v>
      </c>
      <c r="E328" s="13"/>
      <c r="F328" s="13"/>
      <c r="G328" s="13"/>
      <c r="H328" s="13"/>
      <c r="I328" s="13"/>
      <c r="J328" s="13"/>
      <c r="K328" s="13"/>
      <c r="L328" s="19"/>
    </row>
    <row r="329" spans="2:12" ht="16">
      <c r="B329" s="17"/>
      <c r="C329" s="11"/>
      <c r="D329" s="11" t="s">
        <v>144</v>
      </c>
      <c r="E329" s="13"/>
      <c r="F329" s="13"/>
      <c r="G329" s="13"/>
      <c r="H329" s="13"/>
      <c r="I329" s="13"/>
      <c r="J329" s="13"/>
      <c r="K329" s="13"/>
      <c r="L329" s="19"/>
    </row>
    <row r="330" spans="2:12" ht="16">
      <c r="B330" s="17"/>
      <c r="C330" s="11"/>
      <c r="D330" s="11" t="s">
        <v>28</v>
      </c>
      <c r="E330" s="13"/>
      <c r="F330" s="13"/>
      <c r="G330" s="13"/>
      <c r="H330" s="13"/>
      <c r="I330" s="13"/>
      <c r="J330" s="13"/>
      <c r="K330" s="13"/>
      <c r="L330" s="19"/>
    </row>
    <row r="331" spans="2:12" ht="16">
      <c r="B331" s="17"/>
      <c r="C331" s="11"/>
      <c r="D331" s="11" t="s">
        <v>251</v>
      </c>
      <c r="E331" s="13"/>
      <c r="F331" s="13"/>
      <c r="G331" s="13"/>
      <c r="H331" s="13"/>
      <c r="I331" s="13"/>
      <c r="J331" s="13"/>
      <c r="K331" s="13"/>
      <c r="L331" s="19"/>
    </row>
    <row r="332" spans="2:12" ht="16">
      <c r="B332" s="17"/>
      <c r="C332" s="11"/>
      <c r="D332" s="11" t="s">
        <v>146</v>
      </c>
      <c r="E332" s="13"/>
      <c r="F332" s="13"/>
      <c r="G332" s="13"/>
      <c r="H332" s="13"/>
      <c r="I332" s="13"/>
      <c r="J332" s="13"/>
      <c r="K332" s="13"/>
      <c r="L332" s="19"/>
    </row>
    <row r="333" spans="2:12" ht="16">
      <c r="B333" s="17"/>
      <c r="C333" s="11"/>
      <c r="D333" s="11" t="s">
        <v>176</v>
      </c>
      <c r="E333" s="13"/>
      <c r="F333" s="13"/>
      <c r="G333" s="13"/>
      <c r="H333" s="13"/>
      <c r="I333" s="13"/>
      <c r="J333" s="13"/>
      <c r="K333" s="13"/>
      <c r="L333" s="19"/>
    </row>
    <row r="334" spans="2:12" ht="16">
      <c r="B334" s="17"/>
      <c r="C334" s="11"/>
      <c r="D334" s="11" t="s">
        <v>253</v>
      </c>
      <c r="E334" s="13"/>
      <c r="F334" s="13"/>
      <c r="G334" s="13"/>
      <c r="H334" s="13"/>
      <c r="I334" s="13"/>
      <c r="J334" s="13"/>
      <c r="K334" s="13"/>
      <c r="L334" s="19"/>
    </row>
    <row r="335" spans="2:12" ht="16">
      <c r="B335" s="17"/>
      <c r="C335" s="11"/>
      <c r="D335" s="11" t="s">
        <v>148</v>
      </c>
      <c r="E335" s="13"/>
      <c r="F335" s="13"/>
      <c r="G335" s="13"/>
      <c r="H335" s="13"/>
      <c r="I335" s="13"/>
      <c r="J335" s="13"/>
      <c r="K335" s="13"/>
      <c r="L335" s="19"/>
    </row>
    <row r="336" spans="2:12" ht="16">
      <c r="B336" s="17"/>
      <c r="C336" s="11"/>
      <c r="D336" s="11" t="s">
        <v>177</v>
      </c>
      <c r="E336" s="13"/>
      <c r="F336" s="13"/>
      <c r="G336" s="13"/>
      <c r="H336" s="13"/>
      <c r="I336" s="13"/>
      <c r="J336" s="13"/>
      <c r="K336" s="13"/>
      <c r="L336" s="19"/>
    </row>
    <row r="337" spans="2:12" ht="16">
      <c r="B337" s="17"/>
      <c r="C337" s="11"/>
      <c r="D337" s="11" t="s">
        <v>255</v>
      </c>
      <c r="E337" s="13"/>
      <c r="F337" s="13"/>
      <c r="G337" s="13"/>
      <c r="H337" s="13"/>
      <c r="I337" s="13"/>
      <c r="J337" s="13"/>
      <c r="K337" s="13"/>
      <c r="L337" s="19"/>
    </row>
    <row r="338" spans="2:12" ht="16">
      <c r="B338" s="17"/>
      <c r="C338" s="11"/>
      <c r="D338" s="11" t="s">
        <v>150</v>
      </c>
      <c r="E338" s="13"/>
      <c r="F338" s="13"/>
      <c r="G338" s="13"/>
      <c r="H338" s="13"/>
      <c r="I338" s="13"/>
      <c r="J338" s="13"/>
      <c r="K338" s="13"/>
      <c r="L338" s="19"/>
    </row>
    <row r="339" spans="2:12" ht="16">
      <c r="B339" s="17"/>
      <c r="C339" s="11"/>
      <c r="D339" s="11" t="s">
        <v>171</v>
      </c>
      <c r="E339" s="13"/>
      <c r="F339" s="13"/>
      <c r="G339" s="13"/>
      <c r="H339" s="13"/>
      <c r="I339" s="13"/>
      <c r="J339" s="13"/>
      <c r="K339" s="13"/>
      <c r="L339" s="19"/>
    </row>
    <row r="340" spans="2:12" ht="16">
      <c r="B340" s="17"/>
      <c r="C340" s="11"/>
      <c r="D340" s="11" t="s">
        <v>257</v>
      </c>
      <c r="E340" s="13"/>
      <c r="F340" s="13"/>
      <c r="G340" s="13"/>
      <c r="H340" s="13"/>
      <c r="I340" s="13"/>
      <c r="J340" s="13"/>
      <c r="K340" s="13"/>
      <c r="L340" s="19"/>
    </row>
    <row r="341" spans="2:12" ht="16">
      <c r="B341" s="17"/>
      <c r="C341" s="11"/>
      <c r="D341" s="11" t="s">
        <v>152</v>
      </c>
      <c r="E341" s="13"/>
      <c r="F341" s="13"/>
      <c r="G341" s="13"/>
      <c r="H341" s="13"/>
      <c r="I341" s="13"/>
      <c r="J341" s="13"/>
      <c r="K341" s="13"/>
      <c r="L341" s="19"/>
    </row>
    <row r="342" spans="2:12" ht="16">
      <c r="B342" s="17"/>
      <c r="C342" s="11"/>
      <c r="D342" s="11" t="s">
        <v>171</v>
      </c>
      <c r="E342" s="13"/>
      <c r="F342" s="13"/>
      <c r="G342" s="13"/>
      <c r="H342" s="13"/>
      <c r="I342" s="13"/>
      <c r="J342" s="13"/>
      <c r="K342" s="13"/>
      <c r="L342" s="19"/>
    </row>
    <row r="343" spans="2:12" ht="16">
      <c r="B343" s="17"/>
      <c r="C343" s="11"/>
      <c r="D343" s="11" t="s">
        <v>259</v>
      </c>
      <c r="E343" s="13"/>
      <c r="F343" s="13"/>
      <c r="G343" s="13"/>
      <c r="H343" s="13"/>
      <c r="I343" s="13"/>
      <c r="J343" s="13"/>
      <c r="K343" s="13"/>
      <c r="L343" s="19"/>
    </row>
    <row r="344" spans="2:12" ht="16">
      <c r="B344" s="17"/>
      <c r="C344" s="11"/>
      <c r="D344" s="11" t="s">
        <v>154</v>
      </c>
      <c r="E344" s="13"/>
      <c r="F344" s="13"/>
      <c r="G344" s="13"/>
      <c r="H344" s="13"/>
      <c r="I344" s="13"/>
      <c r="J344" s="13"/>
      <c r="K344" s="13"/>
      <c r="L344" s="19"/>
    </row>
    <row r="345" spans="2:12" ht="16">
      <c r="B345" s="17"/>
      <c r="C345" s="11"/>
      <c r="D345" s="11" t="s">
        <v>172</v>
      </c>
      <c r="E345" s="13"/>
      <c r="F345" s="13"/>
      <c r="G345" s="13"/>
      <c r="H345" s="13"/>
      <c r="I345" s="13"/>
      <c r="J345" s="13"/>
      <c r="K345" s="13"/>
      <c r="L345" s="19"/>
    </row>
    <row r="346" spans="2:12" ht="16">
      <c r="B346" s="17"/>
      <c r="C346" s="11"/>
      <c r="D346" s="11" t="s">
        <v>261</v>
      </c>
      <c r="E346" s="13"/>
      <c r="F346" s="13"/>
      <c r="G346" s="13"/>
      <c r="H346" s="13"/>
      <c r="I346" s="13"/>
      <c r="J346" s="13"/>
      <c r="K346" s="13"/>
      <c r="L346" s="19"/>
    </row>
    <row r="347" spans="2:12" ht="16">
      <c r="B347" s="17"/>
      <c r="C347" s="11"/>
      <c r="D347" s="11" t="s">
        <v>156</v>
      </c>
      <c r="E347" s="13"/>
      <c r="F347" s="13"/>
      <c r="G347" s="13"/>
      <c r="H347" s="13"/>
      <c r="I347" s="13"/>
      <c r="J347" s="13"/>
      <c r="K347" s="13"/>
      <c r="L347" s="19"/>
    </row>
    <row r="348" spans="2:12" ht="16">
      <c r="B348" s="17"/>
      <c r="C348" s="11"/>
      <c r="D348" s="11" t="s">
        <v>173</v>
      </c>
      <c r="E348" s="13"/>
      <c r="F348" s="13"/>
      <c r="G348" s="13"/>
      <c r="H348" s="13"/>
      <c r="I348" s="13"/>
      <c r="J348" s="13"/>
      <c r="K348" s="13"/>
      <c r="L348" s="19"/>
    </row>
    <row r="349" spans="2:12" ht="16">
      <c r="B349" s="17"/>
      <c r="C349" s="11"/>
      <c r="D349" s="11" t="s">
        <v>263</v>
      </c>
      <c r="E349" s="13"/>
      <c r="F349" s="13"/>
      <c r="G349" s="13"/>
      <c r="H349" s="13"/>
      <c r="I349" s="13"/>
      <c r="J349" s="13"/>
      <c r="K349" s="13"/>
      <c r="L349" s="19"/>
    </row>
    <row r="350" spans="2:12" ht="16">
      <c r="B350" s="17"/>
      <c r="C350" s="11"/>
      <c r="D350" s="11" t="s">
        <v>158</v>
      </c>
      <c r="E350" s="13"/>
      <c r="F350" s="13"/>
      <c r="G350" s="13"/>
      <c r="H350" s="13"/>
      <c r="I350" s="13"/>
      <c r="J350" s="13"/>
      <c r="K350" s="13"/>
      <c r="L350" s="19"/>
    </row>
    <row r="351" spans="2:12" ht="16">
      <c r="B351" s="17"/>
      <c r="C351" s="11"/>
      <c r="D351" s="11" t="s">
        <v>44</v>
      </c>
      <c r="E351" s="13"/>
      <c r="F351" s="13"/>
      <c r="G351" s="13"/>
      <c r="H351" s="13"/>
      <c r="I351" s="13"/>
      <c r="J351" s="13"/>
      <c r="K351" s="13"/>
      <c r="L351" s="19"/>
    </row>
    <row r="352" spans="2:12" ht="16">
      <c r="B352" s="17"/>
      <c r="C352" s="11"/>
      <c r="D352" s="11" t="s">
        <v>265</v>
      </c>
      <c r="E352" s="13"/>
      <c r="F352" s="13"/>
      <c r="G352" s="13"/>
      <c r="H352" s="13"/>
      <c r="I352" s="13"/>
      <c r="J352" s="13"/>
      <c r="K352" s="13"/>
      <c r="L352" s="19"/>
    </row>
    <row r="353" spans="2:12" ht="16">
      <c r="B353" s="17"/>
      <c r="C353" s="11"/>
      <c r="D353" s="11" t="s">
        <v>160</v>
      </c>
      <c r="E353" s="13"/>
      <c r="F353" s="13"/>
      <c r="G353" s="13"/>
      <c r="H353" s="13"/>
      <c r="I353" s="13"/>
      <c r="J353" s="13"/>
      <c r="K353" s="13"/>
      <c r="L353" s="19"/>
    </row>
    <row r="354" spans="2:12" ht="16">
      <c r="B354" s="17"/>
      <c r="C354" s="11"/>
      <c r="D354" s="11" t="s">
        <v>174</v>
      </c>
      <c r="E354" s="13"/>
      <c r="F354" s="13"/>
      <c r="G354" s="13"/>
      <c r="H354" s="13"/>
      <c r="I354" s="13"/>
      <c r="J354" s="13"/>
      <c r="K354" s="13"/>
      <c r="L354" s="19"/>
    </row>
    <row r="355" spans="2:12" ht="16">
      <c r="B355" s="17"/>
      <c r="C355" s="11"/>
      <c r="D355" s="11" t="s">
        <v>267</v>
      </c>
      <c r="E355" s="13"/>
      <c r="F355" s="13"/>
      <c r="G355" s="13"/>
      <c r="H355" s="13"/>
      <c r="I355" s="13"/>
      <c r="J355" s="13"/>
      <c r="K355" s="13"/>
      <c r="L355" s="19"/>
    </row>
    <row r="356" spans="2:12" ht="16">
      <c r="B356" s="17"/>
      <c r="C356" s="11"/>
      <c r="D356" s="11" t="s">
        <v>162</v>
      </c>
      <c r="E356" s="13"/>
      <c r="F356" s="13"/>
      <c r="G356" s="13"/>
      <c r="H356" s="13"/>
      <c r="I356" s="13"/>
      <c r="J356" s="13"/>
      <c r="K356" s="13"/>
      <c r="L356" s="19"/>
    </row>
    <row r="357" spans="2:12" ht="16">
      <c r="B357" s="17"/>
      <c r="C357" s="11"/>
      <c r="D357" s="11" t="s">
        <v>175</v>
      </c>
      <c r="E357" s="13"/>
      <c r="F357" s="13"/>
      <c r="G357" s="13"/>
      <c r="H357" s="13"/>
      <c r="I357" s="13"/>
      <c r="J357" s="13"/>
      <c r="K357" s="13"/>
      <c r="L357" s="19"/>
    </row>
    <row r="358" spans="2:12" ht="16">
      <c r="B358" s="17"/>
      <c r="C358" s="11"/>
      <c r="D358" s="11" t="s">
        <v>269</v>
      </c>
      <c r="E358" s="13"/>
      <c r="F358" s="13"/>
      <c r="G358" s="13"/>
      <c r="H358" s="13"/>
      <c r="I358" s="13"/>
      <c r="J358" s="13"/>
      <c r="K358" s="13"/>
      <c r="L358" s="19"/>
    </row>
    <row r="359" spans="2:12" ht="16">
      <c r="B359" s="17"/>
      <c r="C359" s="11"/>
      <c r="D359" s="11" t="s">
        <v>164</v>
      </c>
      <c r="E359" s="13"/>
      <c r="F359" s="13"/>
      <c r="G359" s="13"/>
      <c r="H359" s="13"/>
      <c r="I359" s="13"/>
      <c r="J359" s="13"/>
      <c r="K359" s="13"/>
      <c r="L359" s="19"/>
    </row>
    <row r="360" spans="2:12" ht="16">
      <c r="B360" s="17"/>
      <c r="C360" s="11"/>
      <c r="D360" s="11" t="s">
        <v>28</v>
      </c>
      <c r="E360" s="13"/>
      <c r="F360" s="13"/>
      <c r="G360" s="13"/>
      <c r="H360" s="13"/>
      <c r="I360" s="13"/>
      <c r="J360" s="13"/>
      <c r="K360" s="13"/>
      <c r="L360" s="19"/>
    </row>
    <row r="361" spans="2:12" ht="16">
      <c r="B361" s="17"/>
      <c r="C361" s="11"/>
      <c r="D361" s="11" t="s">
        <v>271</v>
      </c>
      <c r="E361" s="13"/>
      <c r="F361" s="13"/>
      <c r="G361" s="13"/>
      <c r="H361" s="13"/>
      <c r="I361" s="13"/>
      <c r="J361" s="13"/>
      <c r="K361" s="13"/>
      <c r="L361" s="19"/>
    </row>
    <row r="362" spans="2:12" ht="16">
      <c r="B362" s="17"/>
      <c r="C362" s="11"/>
      <c r="D362" s="11" t="s">
        <v>166</v>
      </c>
      <c r="E362" s="13"/>
      <c r="F362" s="13"/>
      <c r="G362" s="13"/>
      <c r="H362" s="13"/>
      <c r="I362" s="13"/>
      <c r="J362" s="13"/>
      <c r="K362" s="13"/>
      <c r="L362" s="19"/>
    </row>
    <row r="363" spans="2:12" ht="16">
      <c r="B363" s="17"/>
      <c r="C363" s="11"/>
      <c r="D363" s="11" t="s">
        <v>176</v>
      </c>
      <c r="E363" s="13"/>
      <c r="F363" s="13"/>
      <c r="G363" s="13"/>
      <c r="H363" s="13"/>
      <c r="I363" s="13"/>
      <c r="J363" s="13"/>
      <c r="K363" s="13"/>
      <c r="L363" s="19"/>
    </row>
    <row r="364" spans="2:12" ht="16">
      <c r="B364" s="17"/>
      <c r="C364" s="11"/>
      <c r="D364" s="11" t="s">
        <v>273</v>
      </c>
      <c r="E364" s="13"/>
      <c r="F364" s="13"/>
      <c r="G364" s="13"/>
      <c r="H364" s="13"/>
      <c r="I364" s="13"/>
      <c r="J364" s="13"/>
      <c r="K364" s="13"/>
      <c r="L364" s="19"/>
    </row>
    <row r="365" spans="2:12" ht="16">
      <c r="B365" s="17"/>
      <c r="C365" s="11"/>
      <c r="D365" s="11" t="s">
        <v>168</v>
      </c>
      <c r="E365" s="13"/>
      <c r="F365" s="13"/>
      <c r="G365" s="13"/>
      <c r="H365" s="13"/>
      <c r="I365" s="13"/>
      <c r="J365" s="13"/>
      <c r="K365" s="13"/>
      <c r="L365" s="19"/>
    </row>
    <row r="366" spans="2:12" ht="16">
      <c r="B366" s="17"/>
      <c r="C366" s="11"/>
      <c r="D366" s="11" t="s">
        <v>177</v>
      </c>
      <c r="E366" s="13"/>
      <c r="F366" s="13"/>
      <c r="G366" s="13"/>
      <c r="H366" s="13"/>
      <c r="I366" s="13"/>
      <c r="J366" s="13"/>
      <c r="K366" s="13"/>
      <c r="L366" s="19"/>
    </row>
    <row r="367" spans="2:12" ht="16">
      <c r="B367" s="17"/>
      <c r="C367" s="11"/>
      <c r="D367" s="11" t="s">
        <v>275</v>
      </c>
      <c r="E367" s="13"/>
      <c r="F367" s="13"/>
      <c r="G367" s="13"/>
      <c r="H367" s="13"/>
      <c r="I367" s="13"/>
      <c r="J367" s="13"/>
      <c r="K367" s="13"/>
      <c r="L367" s="19"/>
    </row>
    <row r="368" spans="2:12" ht="16">
      <c r="B368" s="17"/>
      <c r="C368" s="11"/>
      <c r="D368" s="11" t="s">
        <v>170</v>
      </c>
      <c r="E368" s="13"/>
      <c r="F368" s="13"/>
      <c r="G368" s="13"/>
      <c r="H368" s="13"/>
      <c r="I368" s="13"/>
      <c r="J368" s="13"/>
      <c r="K368" s="13"/>
      <c r="L368" s="19"/>
    </row>
    <row r="369" spans="1:12" ht="16">
      <c r="B369" s="17"/>
      <c r="C369" s="11"/>
      <c r="D369" s="11" t="s">
        <v>171</v>
      </c>
      <c r="E369" s="13"/>
      <c r="F369" s="13"/>
      <c r="G369" s="13"/>
      <c r="H369" s="13"/>
      <c r="I369" s="13"/>
      <c r="J369" s="13"/>
      <c r="K369" s="13"/>
      <c r="L369" s="19"/>
    </row>
    <row r="370" spans="1:12" ht="16">
      <c r="B370" s="17"/>
      <c r="C370" s="11"/>
      <c r="D370" s="11" t="s">
        <v>277</v>
      </c>
      <c r="E370" s="13"/>
      <c r="F370" s="13"/>
      <c r="G370" s="13"/>
      <c r="H370" s="13"/>
      <c r="I370" s="13"/>
      <c r="J370" s="13"/>
      <c r="K370" s="13"/>
      <c r="L370" s="19"/>
    </row>
    <row r="371" spans="1:12" ht="16">
      <c r="A371" s="95"/>
      <c r="B371" s="20"/>
      <c r="C371" s="13"/>
      <c r="D371" s="13"/>
      <c r="E371" s="13"/>
      <c r="F371" s="13"/>
      <c r="G371" s="13"/>
      <c r="H371" s="13"/>
      <c r="I371" s="13"/>
      <c r="J371" s="13"/>
      <c r="K371" s="13"/>
      <c r="L371" s="19"/>
    </row>
    <row r="372" spans="1:12" ht="16">
      <c r="A372" s="95"/>
      <c r="B372" s="21"/>
      <c r="C372" s="10"/>
      <c r="D372" s="10"/>
      <c r="E372" s="10"/>
      <c r="F372" s="10"/>
      <c r="G372" s="10"/>
      <c r="H372" s="10"/>
      <c r="I372" s="10"/>
      <c r="J372" s="10"/>
      <c r="K372" s="10"/>
      <c r="L372" s="22"/>
    </row>
    <row r="373" spans="1:12" ht="16">
      <c r="A373" s="95"/>
      <c r="B373" s="95"/>
    </row>
    <row r="374" spans="1:12" ht="16">
      <c r="A374" s="95"/>
      <c r="B374" s="9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17"/>
  <dimension ref="D3:D26"/>
  <sheetViews>
    <sheetView showRowColHeaders="0" zoomScale="51" zoomScaleNormal="51" workbookViewId="0">
      <selection activeCell="Y19" sqref="Y19"/>
    </sheetView>
  </sheetViews>
  <sheetFormatPr baseColWidth="10" defaultColWidth="9" defaultRowHeight="18"/>
  <cols>
    <col min="1" max="1" width="8.6640625" style="71" customWidth="1"/>
    <col min="2" max="16384" width="9" style="71"/>
  </cols>
  <sheetData>
    <row r="3" spans="4:4" ht="20">
      <c r="D3" s="70"/>
    </row>
    <row r="5" spans="4:4" ht="23">
      <c r="D5" s="73" t="s">
        <v>519</v>
      </c>
    </row>
    <row r="9" spans="4:4" ht="20.5" customHeight="1">
      <c r="D9" s="74" t="s">
        <v>520</v>
      </c>
    </row>
    <row r="10" spans="4:4" ht="26.5" customHeight="1">
      <c r="D10" s="75" t="s">
        <v>521</v>
      </c>
    </row>
    <row r="11" spans="4:4" ht="10.25" customHeight="1"/>
    <row r="12" spans="4:4">
      <c r="D12" s="72" t="s">
        <v>404</v>
      </c>
    </row>
    <row r="13" spans="4:4">
      <c r="D13" s="72" t="s">
        <v>405</v>
      </c>
    </row>
    <row r="17" spans="4:4">
      <c r="D17" s="133" t="s">
        <v>574</v>
      </c>
    </row>
    <row r="18" spans="4:4">
      <c r="D18" s="134"/>
    </row>
    <row r="19" spans="4:4">
      <c r="D19" s="134" t="s">
        <v>569</v>
      </c>
    </row>
    <row r="20" spans="4:4">
      <c r="D20" s="137" t="s">
        <v>575</v>
      </c>
    </row>
    <row r="21" spans="4:4">
      <c r="D21" s="134"/>
    </row>
    <row r="22" spans="4:4">
      <c r="D22" s="134" t="s">
        <v>571</v>
      </c>
    </row>
    <row r="23" spans="4:4">
      <c r="D23" s="137" t="s">
        <v>577</v>
      </c>
    </row>
    <row r="25" spans="4:4">
      <c r="D25" s="134" t="s">
        <v>578</v>
      </c>
    </row>
    <row r="26" spans="4:4">
      <c r="D26" s="137" t="s">
        <v>579</v>
      </c>
    </row>
  </sheetData>
  <hyperlinks>
    <hyperlink ref="D12" r:id="rId1" xr:uid="{00000000-0004-0000-0B00-000000000000}"/>
    <hyperlink ref="D13" r:id="rId2" xr:uid="{00000000-0004-0000-0B00-000001000000}"/>
    <hyperlink ref="D20" r:id="rId3" xr:uid="{7DDC2692-440D-DE4E-B485-41D1F6C98AA3}"/>
    <hyperlink ref="D23" r:id="rId4" xr:uid="{5133CAF2-82E2-F943-8515-41D7CCAA7D95}"/>
    <hyperlink ref="D26" r:id="rId5" xr:uid="{8BCFF324-73D6-354F-9A95-972C2D479BF1}"/>
  </hyperlinks>
  <pageMargins left="0.7" right="0.7" top="0.75" bottom="0.75" header="0.3" footer="0.3"/>
  <drawing r:id="rId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15">
    <tabColor rgb="FF87C0C6"/>
  </sheetPr>
  <dimension ref="B2:L58"/>
  <sheetViews>
    <sheetView topLeftCell="A23" workbookViewId="0"/>
  </sheetViews>
  <sheetFormatPr baseColWidth="10" defaultColWidth="9" defaultRowHeight="14"/>
  <cols>
    <col min="1" max="1" width="8.6640625" style="79" customWidth="1"/>
    <col min="2" max="16384" width="9" style="79"/>
  </cols>
  <sheetData>
    <row r="2" spans="2:12">
      <c r="B2" s="14"/>
      <c r="C2" s="15"/>
      <c r="D2" s="15"/>
      <c r="E2" s="15"/>
      <c r="F2" s="15"/>
      <c r="G2" s="15"/>
      <c r="H2" s="15"/>
      <c r="I2" s="15"/>
      <c r="J2" s="15"/>
      <c r="K2" s="15"/>
      <c r="L2" s="16"/>
    </row>
    <row r="3" spans="2:12" ht="18">
      <c r="B3" s="17"/>
      <c r="C3" s="27" t="s">
        <v>493</v>
      </c>
      <c r="D3" s="13"/>
      <c r="E3" s="13"/>
      <c r="F3" s="13"/>
      <c r="G3" s="13"/>
      <c r="H3" s="13"/>
      <c r="I3" s="13"/>
      <c r="J3" s="13"/>
      <c r="K3" s="13"/>
      <c r="L3" s="19"/>
    </row>
    <row r="4" spans="2:12">
      <c r="B4" s="17"/>
      <c r="C4" s="13"/>
      <c r="D4" s="13"/>
      <c r="E4" s="13"/>
      <c r="F4" s="13"/>
      <c r="G4" s="13"/>
      <c r="H4" s="13"/>
      <c r="I4" s="13"/>
      <c r="J4" s="13"/>
      <c r="K4" s="13"/>
      <c r="L4" s="19"/>
    </row>
    <row r="5" spans="2:12">
      <c r="B5" s="17"/>
      <c r="C5" s="13" t="s">
        <v>494</v>
      </c>
      <c r="D5" s="13"/>
      <c r="E5" s="13"/>
      <c r="F5" s="13"/>
      <c r="G5" s="13"/>
      <c r="H5" s="13"/>
      <c r="I5" s="13"/>
      <c r="J5" s="13"/>
      <c r="K5" s="13"/>
      <c r="L5" s="19"/>
    </row>
    <row r="6" spans="2:12">
      <c r="B6" s="17"/>
      <c r="C6" s="13" t="s">
        <v>495</v>
      </c>
      <c r="D6" s="13"/>
      <c r="E6" s="13"/>
      <c r="F6" s="13"/>
      <c r="G6" s="13"/>
      <c r="H6" s="13"/>
      <c r="I6" s="13"/>
      <c r="J6" s="13"/>
      <c r="K6" s="13"/>
      <c r="L6" s="19"/>
    </row>
    <row r="7" spans="2:12">
      <c r="B7" s="17"/>
      <c r="C7" s="13"/>
      <c r="D7" s="13"/>
      <c r="E7" s="13"/>
      <c r="F7" s="13"/>
      <c r="G7" s="13"/>
      <c r="H7" s="13"/>
      <c r="I7" s="13"/>
      <c r="J7" s="13"/>
      <c r="K7" s="13"/>
      <c r="L7" s="19"/>
    </row>
    <row r="8" spans="2:12">
      <c r="B8" s="17"/>
      <c r="C8" s="13"/>
      <c r="D8" s="13"/>
      <c r="E8" s="13"/>
      <c r="F8" s="13"/>
      <c r="G8" s="13"/>
      <c r="H8" s="13"/>
      <c r="I8" s="13"/>
      <c r="J8" s="13"/>
      <c r="K8" s="13"/>
      <c r="L8" s="19"/>
    </row>
    <row r="9" spans="2:12">
      <c r="B9" s="17"/>
      <c r="C9" s="13"/>
      <c r="D9" s="13"/>
      <c r="E9" s="13"/>
      <c r="F9" s="13"/>
      <c r="G9" s="13"/>
      <c r="H9" s="13"/>
      <c r="I9" s="13"/>
      <c r="J9" s="13"/>
      <c r="K9" s="13"/>
      <c r="L9" s="19"/>
    </row>
    <row r="10" spans="2:12">
      <c r="B10" s="17"/>
      <c r="C10" s="13"/>
      <c r="D10" s="13"/>
      <c r="E10" s="13"/>
      <c r="F10" s="13"/>
      <c r="G10" s="13"/>
      <c r="H10" s="13"/>
      <c r="I10" s="13"/>
      <c r="J10" s="13"/>
      <c r="K10" s="13"/>
      <c r="L10" s="19"/>
    </row>
    <row r="11" spans="2:12">
      <c r="B11" s="17"/>
      <c r="C11" s="13"/>
      <c r="D11" s="13"/>
      <c r="E11" s="13"/>
      <c r="F11" s="13"/>
      <c r="G11" s="13"/>
      <c r="H11" s="13"/>
      <c r="I11" s="13"/>
      <c r="J11" s="13"/>
      <c r="K11" s="13"/>
      <c r="L11" s="19"/>
    </row>
    <row r="12" spans="2:12">
      <c r="B12" s="17"/>
      <c r="C12" s="13"/>
      <c r="D12" s="13"/>
      <c r="E12" s="13"/>
      <c r="F12" s="13"/>
      <c r="G12" s="13"/>
      <c r="H12" s="13"/>
      <c r="I12" s="13"/>
      <c r="J12" s="13"/>
      <c r="K12" s="13"/>
      <c r="L12" s="19"/>
    </row>
    <row r="13" spans="2:12">
      <c r="B13" s="17"/>
      <c r="C13" s="13"/>
      <c r="D13" s="13"/>
      <c r="E13" s="13"/>
      <c r="F13" s="13"/>
      <c r="G13" s="13"/>
      <c r="H13" s="13"/>
      <c r="I13" s="13"/>
      <c r="J13" s="13"/>
      <c r="K13" s="13"/>
      <c r="L13" s="19"/>
    </row>
    <row r="14" spans="2:12">
      <c r="B14" s="17"/>
      <c r="C14" s="13"/>
      <c r="D14" s="13"/>
      <c r="E14" s="13"/>
      <c r="F14" s="13"/>
      <c r="G14" s="13"/>
      <c r="H14" s="13"/>
      <c r="I14" s="13"/>
      <c r="J14" s="13"/>
      <c r="K14" s="13"/>
      <c r="L14" s="19"/>
    </row>
    <row r="15" spans="2:12">
      <c r="B15" s="17"/>
      <c r="C15" s="13"/>
      <c r="D15" s="13"/>
      <c r="E15" s="13"/>
      <c r="F15" s="13"/>
      <c r="G15" s="13"/>
      <c r="H15" s="13"/>
      <c r="I15" s="13"/>
      <c r="J15" s="13"/>
      <c r="K15" s="13"/>
      <c r="L15" s="19"/>
    </row>
    <row r="16" spans="2:12">
      <c r="B16" s="17"/>
      <c r="C16" s="13"/>
      <c r="D16" s="13"/>
      <c r="E16" s="13"/>
      <c r="F16" s="13"/>
      <c r="G16" s="13"/>
      <c r="H16" s="13"/>
      <c r="I16" s="13"/>
      <c r="J16" s="13"/>
      <c r="K16" s="13"/>
      <c r="L16" s="19"/>
    </row>
    <row r="17" spans="2:12">
      <c r="B17" s="17"/>
      <c r="C17" s="13"/>
      <c r="D17" s="13"/>
      <c r="E17" s="13"/>
      <c r="F17" s="13"/>
      <c r="G17" s="13"/>
      <c r="H17" s="13"/>
      <c r="I17" s="13"/>
      <c r="J17" s="13"/>
      <c r="K17" s="13"/>
      <c r="L17" s="19"/>
    </row>
    <row r="18" spans="2:12">
      <c r="B18" s="17"/>
      <c r="C18" s="13"/>
      <c r="D18" s="13"/>
      <c r="E18" s="13"/>
      <c r="F18" s="13"/>
      <c r="G18" s="13"/>
      <c r="H18" s="13"/>
      <c r="I18" s="13"/>
      <c r="J18" s="13"/>
      <c r="K18" s="13"/>
      <c r="L18" s="19"/>
    </row>
    <row r="19" spans="2:12">
      <c r="B19" s="17"/>
      <c r="C19" s="13"/>
      <c r="D19" s="13"/>
      <c r="E19" s="13"/>
      <c r="F19" s="13"/>
      <c r="G19" s="13"/>
      <c r="H19" s="13"/>
      <c r="I19" s="13"/>
      <c r="J19" s="13"/>
      <c r="K19" s="13"/>
      <c r="L19" s="19"/>
    </row>
    <row r="20" spans="2:12">
      <c r="B20" s="17"/>
      <c r="C20" s="13"/>
      <c r="D20" s="13"/>
      <c r="E20" s="13"/>
      <c r="F20" s="13"/>
      <c r="G20" s="13"/>
      <c r="H20" s="13"/>
      <c r="I20" s="13"/>
      <c r="J20" s="13"/>
      <c r="K20" s="13"/>
      <c r="L20" s="19"/>
    </row>
    <row r="21" spans="2:12">
      <c r="B21" s="17"/>
      <c r="C21" s="13"/>
      <c r="D21" s="13"/>
      <c r="E21" s="13"/>
      <c r="F21" s="13"/>
      <c r="G21" s="13"/>
      <c r="H21" s="13"/>
      <c r="I21" s="13"/>
      <c r="J21" s="13"/>
      <c r="K21" s="13"/>
      <c r="L21" s="19"/>
    </row>
    <row r="22" spans="2:12">
      <c r="B22" s="17"/>
      <c r="C22" s="13"/>
      <c r="D22" s="13"/>
      <c r="E22" s="13"/>
      <c r="F22" s="13"/>
      <c r="G22" s="13"/>
      <c r="H22" s="13"/>
      <c r="I22" s="13"/>
      <c r="J22" s="13"/>
      <c r="K22" s="13"/>
      <c r="L22" s="19"/>
    </row>
    <row r="23" spans="2:12">
      <c r="B23" s="17"/>
      <c r="C23" s="13"/>
      <c r="D23" s="13"/>
      <c r="E23" s="13"/>
      <c r="F23" s="13"/>
      <c r="G23" s="13"/>
      <c r="H23" s="13"/>
      <c r="I23" s="13"/>
      <c r="J23" s="13"/>
      <c r="K23" s="13"/>
      <c r="L23" s="19"/>
    </row>
    <row r="24" spans="2:12">
      <c r="B24" s="17"/>
      <c r="C24" s="13"/>
      <c r="D24" s="13"/>
      <c r="E24" s="13"/>
      <c r="F24" s="13"/>
      <c r="G24" s="13"/>
      <c r="H24" s="13"/>
      <c r="I24" s="13"/>
      <c r="J24" s="13"/>
      <c r="K24" s="13"/>
      <c r="L24" s="19"/>
    </row>
    <row r="25" spans="2:12">
      <c r="B25" s="17"/>
      <c r="C25" s="13"/>
      <c r="D25" s="13"/>
      <c r="E25" s="13"/>
      <c r="F25" s="13"/>
      <c r="G25" s="13"/>
      <c r="H25" s="13"/>
      <c r="I25" s="13"/>
      <c r="J25" s="13"/>
      <c r="K25" s="13"/>
      <c r="L25" s="19"/>
    </row>
    <row r="26" spans="2:12" ht="18">
      <c r="B26" s="17"/>
      <c r="C26" s="27" t="s">
        <v>496</v>
      </c>
      <c r="D26" s="13"/>
      <c r="E26" s="13"/>
      <c r="F26" s="13"/>
      <c r="G26" s="13"/>
      <c r="H26" s="13"/>
      <c r="I26" s="13"/>
      <c r="J26" s="13"/>
      <c r="K26" s="13"/>
      <c r="L26" s="19"/>
    </row>
    <row r="27" spans="2:12">
      <c r="B27" s="17"/>
      <c r="C27" s="13"/>
      <c r="D27" s="13"/>
      <c r="E27" s="13"/>
      <c r="F27" s="13"/>
      <c r="G27" s="13"/>
      <c r="H27" s="13"/>
      <c r="I27" s="13"/>
      <c r="J27" s="13"/>
      <c r="K27" s="13"/>
      <c r="L27" s="19"/>
    </row>
    <row r="28" spans="2:12">
      <c r="B28" s="17"/>
      <c r="C28" s="13" t="s">
        <v>497</v>
      </c>
      <c r="D28" s="13"/>
      <c r="E28" s="13"/>
      <c r="F28" s="13"/>
      <c r="G28" s="13"/>
      <c r="H28" s="13"/>
      <c r="I28" s="13"/>
      <c r="J28" s="13"/>
      <c r="K28" s="13"/>
      <c r="L28" s="19"/>
    </row>
    <row r="29" spans="2:12">
      <c r="B29" s="17"/>
      <c r="C29" s="13" t="s">
        <v>498</v>
      </c>
      <c r="D29" s="13"/>
      <c r="E29" s="13"/>
      <c r="F29" s="13"/>
      <c r="G29" s="13"/>
      <c r="H29" s="13"/>
      <c r="I29" s="13"/>
      <c r="J29" s="13"/>
      <c r="K29" s="13"/>
      <c r="L29" s="19"/>
    </row>
    <row r="30" spans="2:12">
      <c r="B30" s="17"/>
      <c r="C30" s="13" t="s">
        <v>499</v>
      </c>
      <c r="D30" s="13"/>
      <c r="E30" s="13"/>
      <c r="F30" s="13"/>
      <c r="G30" s="13"/>
      <c r="H30" s="13"/>
      <c r="I30" s="13"/>
      <c r="J30" s="13"/>
      <c r="K30" s="13"/>
      <c r="L30" s="19"/>
    </row>
    <row r="31" spans="2:12">
      <c r="B31" s="17"/>
      <c r="C31" s="13"/>
      <c r="D31" s="13"/>
      <c r="E31" s="13"/>
      <c r="F31" s="13"/>
      <c r="G31" s="13"/>
      <c r="H31" s="13"/>
      <c r="I31" s="13"/>
      <c r="J31" s="13"/>
      <c r="K31" s="13"/>
      <c r="L31" s="19"/>
    </row>
    <row r="32" spans="2:12">
      <c r="B32" s="17"/>
      <c r="C32" s="13"/>
      <c r="D32" s="13"/>
      <c r="E32" s="13"/>
      <c r="F32" s="13"/>
      <c r="G32" s="13"/>
      <c r="H32" s="13"/>
      <c r="I32" s="13"/>
      <c r="J32" s="13"/>
      <c r="K32" s="13"/>
      <c r="L32" s="19"/>
    </row>
    <row r="33" spans="2:12">
      <c r="B33" s="17"/>
      <c r="C33" s="13"/>
      <c r="D33" s="13"/>
      <c r="E33" s="13"/>
      <c r="F33" s="13"/>
      <c r="G33" s="13"/>
      <c r="H33" s="13"/>
      <c r="I33" s="13"/>
      <c r="J33" s="13"/>
      <c r="K33" s="13"/>
      <c r="L33" s="19"/>
    </row>
    <row r="34" spans="2:12">
      <c r="B34" s="17"/>
      <c r="C34" s="13"/>
      <c r="D34" s="13"/>
      <c r="E34" s="13"/>
      <c r="F34" s="13"/>
      <c r="G34" s="13"/>
      <c r="H34" s="13"/>
      <c r="I34" s="13"/>
      <c r="J34" s="13"/>
      <c r="K34" s="13"/>
      <c r="L34" s="19"/>
    </row>
    <row r="35" spans="2:12">
      <c r="B35" s="17"/>
      <c r="C35" s="13"/>
      <c r="D35" s="13"/>
      <c r="E35" s="13"/>
      <c r="F35" s="13"/>
      <c r="G35" s="13"/>
      <c r="H35" s="13"/>
      <c r="I35" s="13"/>
      <c r="J35" s="13"/>
      <c r="K35" s="13"/>
      <c r="L35" s="19"/>
    </row>
    <row r="36" spans="2:12">
      <c r="B36" s="17"/>
      <c r="C36" s="13"/>
      <c r="D36" s="13"/>
      <c r="E36" s="13"/>
      <c r="F36" s="13"/>
      <c r="G36" s="13"/>
      <c r="H36" s="13"/>
      <c r="I36" s="13"/>
      <c r="J36" s="13"/>
      <c r="K36" s="13"/>
      <c r="L36" s="19"/>
    </row>
    <row r="37" spans="2:12">
      <c r="B37" s="17"/>
      <c r="C37" s="13"/>
      <c r="D37" s="13"/>
      <c r="E37" s="13"/>
      <c r="F37" s="13"/>
      <c r="G37" s="13"/>
      <c r="H37" s="13"/>
      <c r="I37" s="13"/>
      <c r="J37" s="13"/>
      <c r="K37" s="13"/>
      <c r="L37" s="19"/>
    </row>
    <row r="38" spans="2:12">
      <c r="B38" s="17"/>
      <c r="C38" s="13"/>
      <c r="D38" s="13"/>
      <c r="E38" s="13"/>
      <c r="F38" s="13"/>
      <c r="G38" s="13"/>
      <c r="H38" s="13"/>
      <c r="I38" s="13"/>
      <c r="J38" s="13"/>
      <c r="K38" s="13"/>
      <c r="L38" s="19"/>
    </row>
    <row r="39" spans="2:12">
      <c r="B39" s="17"/>
      <c r="C39" s="13"/>
      <c r="D39" s="13"/>
      <c r="E39" s="13"/>
      <c r="F39" s="13"/>
      <c r="G39" s="13"/>
      <c r="H39" s="13"/>
      <c r="I39" s="13"/>
      <c r="J39" s="13"/>
      <c r="K39" s="13"/>
      <c r="L39" s="19"/>
    </row>
    <row r="40" spans="2:12">
      <c r="B40" s="17"/>
      <c r="C40" s="13"/>
      <c r="D40" s="13"/>
      <c r="E40" s="13"/>
      <c r="F40" s="13"/>
      <c r="G40" s="13"/>
      <c r="H40" s="13"/>
      <c r="I40" s="13"/>
      <c r="J40" s="13"/>
      <c r="K40" s="13"/>
      <c r="L40" s="19"/>
    </row>
    <row r="41" spans="2:12">
      <c r="B41" s="17"/>
      <c r="C41" s="13"/>
      <c r="D41" s="13"/>
      <c r="E41" s="13"/>
      <c r="F41" s="13"/>
      <c r="G41" s="13"/>
      <c r="H41" s="13"/>
      <c r="I41" s="13"/>
      <c r="J41" s="13"/>
      <c r="K41" s="13"/>
      <c r="L41" s="19"/>
    </row>
    <row r="42" spans="2:12">
      <c r="B42" s="17"/>
      <c r="C42" s="13"/>
      <c r="D42" s="13"/>
      <c r="E42" s="13"/>
      <c r="F42" s="13"/>
      <c r="G42" s="13"/>
      <c r="H42" s="13"/>
      <c r="I42" s="13"/>
      <c r="J42" s="13"/>
      <c r="K42" s="13"/>
      <c r="L42" s="19"/>
    </row>
    <row r="43" spans="2:12">
      <c r="B43" s="17"/>
      <c r="C43" s="13"/>
      <c r="D43" s="13"/>
      <c r="E43" s="13"/>
      <c r="F43" s="13"/>
      <c r="G43" s="13"/>
      <c r="H43" s="13"/>
      <c r="I43" s="13"/>
      <c r="J43" s="13"/>
      <c r="K43" s="13"/>
      <c r="L43" s="19"/>
    </row>
    <row r="44" spans="2:12">
      <c r="B44" s="17"/>
      <c r="C44" s="13"/>
      <c r="D44" s="13"/>
      <c r="E44" s="13"/>
      <c r="F44" s="13"/>
      <c r="G44" s="13"/>
      <c r="H44" s="13"/>
      <c r="I44" s="13"/>
      <c r="J44" s="13"/>
      <c r="K44" s="13"/>
      <c r="L44" s="19"/>
    </row>
    <row r="45" spans="2:12">
      <c r="B45" s="17"/>
      <c r="C45" s="13"/>
      <c r="D45" s="13"/>
      <c r="E45" s="13"/>
      <c r="F45" s="13"/>
      <c r="G45" s="13"/>
      <c r="H45" s="13"/>
      <c r="I45" s="13"/>
      <c r="J45" s="13"/>
      <c r="K45" s="13"/>
      <c r="L45" s="19"/>
    </row>
    <row r="46" spans="2:12">
      <c r="B46" s="17"/>
      <c r="C46" s="13"/>
      <c r="D46" s="13"/>
      <c r="E46" s="13"/>
      <c r="F46" s="13"/>
      <c r="G46" s="13"/>
      <c r="H46" s="13"/>
      <c r="I46" s="13"/>
      <c r="J46" s="13"/>
      <c r="K46" s="13"/>
      <c r="L46" s="19"/>
    </row>
    <row r="47" spans="2:12">
      <c r="B47" s="17"/>
      <c r="C47" s="13" t="s">
        <v>500</v>
      </c>
      <c r="D47" s="13"/>
      <c r="E47" s="13"/>
      <c r="F47" s="13"/>
      <c r="G47" s="13"/>
      <c r="H47" s="13"/>
      <c r="I47" s="13"/>
      <c r="J47" s="13"/>
      <c r="K47" s="13"/>
      <c r="L47" s="19"/>
    </row>
    <row r="48" spans="2:12">
      <c r="B48" s="17"/>
      <c r="C48" s="13" t="s">
        <v>501</v>
      </c>
      <c r="D48" s="13"/>
      <c r="E48" s="13"/>
      <c r="F48" s="13"/>
      <c r="G48" s="13"/>
      <c r="H48" s="13"/>
      <c r="I48" s="13"/>
      <c r="J48" s="13"/>
      <c r="K48" s="13"/>
      <c r="L48" s="19"/>
    </row>
    <row r="49" spans="2:12">
      <c r="B49" s="17"/>
      <c r="C49" s="13" t="s">
        <v>502</v>
      </c>
      <c r="D49" s="13"/>
      <c r="E49" s="13"/>
      <c r="F49" s="13"/>
      <c r="G49" s="13"/>
      <c r="H49" s="13"/>
      <c r="I49" s="13"/>
      <c r="J49" s="13"/>
      <c r="K49" s="13"/>
      <c r="L49" s="19"/>
    </row>
    <row r="50" spans="2:12">
      <c r="B50" s="17"/>
      <c r="C50" s="13"/>
      <c r="D50" s="13"/>
      <c r="E50" s="13"/>
      <c r="F50" s="13"/>
      <c r="G50" s="13"/>
      <c r="H50" s="13"/>
      <c r="I50" s="13"/>
      <c r="J50" s="13"/>
      <c r="K50" s="13"/>
      <c r="L50" s="19"/>
    </row>
    <row r="51" spans="2:12">
      <c r="B51" s="17"/>
      <c r="C51" s="13"/>
      <c r="D51" s="13"/>
      <c r="E51" s="13"/>
      <c r="F51" s="13"/>
      <c r="G51" s="13"/>
      <c r="H51" s="13"/>
      <c r="I51" s="13"/>
      <c r="J51" s="13"/>
      <c r="K51" s="13"/>
      <c r="L51" s="19"/>
    </row>
    <row r="52" spans="2:12">
      <c r="B52" s="17"/>
      <c r="C52" s="13"/>
      <c r="D52" s="13"/>
      <c r="E52" s="13"/>
      <c r="F52" s="13"/>
      <c r="G52" s="13"/>
      <c r="H52" s="13"/>
      <c r="I52" s="13"/>
      <c r="J52" s="13"/>
      <c r="K52" s="13"/>
      <c r="L52" s="19"/>
    </row>
    <row r="53" spans="2:12">
      <c r="B53" s="17"/>
      <c r="C53" s="13"/>
      <c r="D53" s="13"/>
      <c r="E53" s="13"/>
      <c r="F53" s="13"/>
      <c r="G53" s="13"/>
      <c r="H53" s="13"/>
      <c r="I53" s="13"/>
      <c r="J53" s="13"/>
      <c r="K53" s="13"/>
      <c r="L53" s="19"/>
    </row>
    <row r="54" spans="2:12">
      <c r="B54" s="17"/>
      <c r="C54" s="13"/>
      <c r="D54" s="13"/>
      <c r="E54" s="13"/>
      <c r="F54" s="13"/>
      <c r="G54" s="13"/>
      <c r="H54" s="13"/>
      <c r="I54" s="13"/>
      <c r="J54" s="13"/>
      <c r="K54" s="13"/>
      <c r="L54" s="19"/>
    </row>
    <row r="55" spans="2:12">
      <c r="B55" s="17"/>
      <c r="C55" s="13"/>
      <c r="D55" s="13"/>
      <c r="E55" s="13"/>
      <c r="F55" s="13"/>
      <c r="G55" s="13"/>
      <c r="H55" s="13"/>
      <c r="I55" s="13"/>
      <c r="J55" s="13"/>
      <c r="K55" s="13"/>
      <c r="L55" s="19"/>
    </row>
    <row r="56" spans="2:12">
      <c r="B56" s="17"/>
      <c r="C56" s="13"/>
      <c r="D56" s="13"/>
      <c r="E56" s="13"/>
      <c r="F56" s="13"/>
      <c r="G56" s="13"/>
      <c r="H56" s="13"/>
      <c r="I56" s="13"/>
      <c r="J56" s="13"/>
      <c r="K56" s="13"/>
      <c r="L56" s="19"/>
    </row>
    <row r="57" spans="2:12">
      <c r="B57" s="17"/>
      <c r="C57" s="13"/>
      <c r="D57" s="13"/>
      <c r="E57" s="13"/>
      <c r="F57" s="13"/>
      <c r="G57" s="13"/>
      <c r="H57" s="13"/>
      <c r="I57" s="13"/>
      <c r="J57" s="13"/>
      <c r="K57" s="13"/>
      <c r="L57" s="19"/>
    </row>
    <row r="58" spans="2:12">
      <c r="B58" s="26"/>
      <c r="C58" s="10"/>
      <c r="D58" s="10"/>
      <c r="E58" s="10"/>
      <c r="F58" s="10"/>
      <c r="G58" s="10"/>
      <c r="H58" s="10"/>
      <c r="I58" s="10"/>
      <c r="J58" s="10"/>
      <c r="K58" s="10"/>
      <c r="L58" s="22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3">
    <tabColor rgb="FF87C0C6"/>
  </sheetPr>
  <dimension ref="B2:O37"/>
  <sheetViews>
    <sheetView zoomScale="85" zoomScaleNormal="85" workbookViewId="0"/>
  </sheetViews>
  <sheetFormatPr baseColWidth="10" defaultColWidth="9" defaultRowHeight="18"/>
  <cols>
    <col min="1" max="1" width="8.6640625" style="71" customWidth="1"/>
    <col min="2" max="16384" width="9" style="71"/>
  </cols>
  <sheetData>
    <row r="2" spans="2:1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</row>
    <row r="3" spans="2:15" ht="20">
      <c r="B3" s="5"/>
      <c r="C3" s="18" t="s">
        <v>397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7"/>
    </row>
    <row r="4" spans="2:1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7"/>
    </row>
    <row r="5" spans="2:15">
      <c r="B5" s="5"/>
      <c r="C5" s="6" t="s">
        <v>483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7"/>
    </row>
    <row r="6" spans="2:1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</row>
    <row r="7" spans="2:1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7"/>
    </row>
    <row r="8" spans="2:1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7"/>
    </row>
    <row r="9" spans="2:15">
      <c r="B9" s="5"/>
      <c r="C9" s="6" t="s">
        <v>484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7"/>
    </row>
    <row r="10" spans="2:15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7"/>
    </row>
    <row r="11" spans="2:1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7"/>
    </row>
    <row r="12" spans="2:15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7"/>
    </row>
    <row r="13" spans="2:15">
      <c r="B13" s="5"/>
      <c r="C13" s="6" t="s">
        <v>485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7"/>
    </row>
    <row r="14" spans="2:15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7"/>
    </row>
    <row r="15" spans="2:15">
      <c r="B15" s="5"/>
      <c r="C15" s="6"/>
      <c r="D15" s="6" t="s">
        <v>486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7"/>
    </row>
    <row r="16" spans="2:15">
      <c r="B16" s="5"/>
      <c r="C16" s="6"/>
      <c r="D16" s="6" t="s">
        <v>398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7"/>
    </row>
    <row r="17" spans="2:15">
      <c r="B17" s="5"/>
      <c r="C17" s="6"/>
      <c r="D17" s="6" t="s">
        <v>409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7"/>
    </row>
    <row r="18" spans="2:15">
      <c r="B18" s="5"/>
      <c r="C18" s="6"/>
      <c r="D18" s="6" t="s">
        <v>401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7"/>
    </row>
    <row r="19" spans="2:15">
      <c r="B19" s="5"/>
      <c r="C19" s="6"/>
      <c r="D19" s="6" t="s">
        <v>402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7"/>
    </row>
    <row r="20" spans="2:15">
      <c r="B20" s="5"/>
      <c r="C20" s="6"/>
      <c r="D20" s="6" t="s">
        <v>399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7"/>
    </row>
    <row r="21" spans="2:15">
      <c r="B21" s="5"/>
      <c r="C21" s="6"/>
      <c r="D21" s="6" t="s">
        <v>403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7"/>
    </row>
    <row r="22" spans="2:15">
      <c r="B22" s="5"/>
      <c r="C22" s="6"/>
      <c r="D22" s="6" t="s">
        <v>400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7"/>
    </row>
    <row r="23" spans="2:1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7"/>
    </row>
    <row r="24" spans="2:15">
      <c r="B24" s="5"/>
      <c r="C24" s="6" t="s">
        <v>487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</row>
    <row r="25" spans="2:15">
      <c r="B25" s="5"/>
      <c r="C25" s="6" t="s">
        <v>491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7"/>
    </row>
    <row r="26" spans="2:1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7"/>
    </row>
    <row r="27" spans="2:15">
      <c r="B27" s="5"/>
      <c r="C27" s="6"/>
      <c r="D27" s="6" t="s">
        <v>486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7"/>
    </row>
    <row r="28" spans="2:15">
      <c r="B28" s="5"/>
      <c r="C28" s="6"/>
      <c r="D28" s="6" t="s">
        <v>398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7"/>
    </row>
    <row r="29" spans="2:15">
      <c r="B29" s="5"/>
      <c r="C29" s="6"/>
      <c r="D29" s="6" t="s">
        <v>488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7"/>
    </row>
    <row r="30" spans="2:15">
      <c r="B30" s="5"/>
      <c r="C30" s="6"/>
      <c r="D30" s="6" t="s">
        <v>489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7"/>
    </row>
    <row r="31" spans="2:15">
      <c r="B31" s="5"/>
      <c r="C31" s="6"/>
      <c r="D31" s="6" t="s">
        <v>490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7"/>
    </row>
    <row r="32" spans="2:15">
      <c r="B32" s="5"/>
      <c r="C32" s="6"/>
      <c r="D32" s="6" t="s">
        <v>399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7"/>
    </row>
    <row r="33" spans="2:15">
      <c r="B33" s="5"/>
      <c r="C33" s="6"/>
      <c r="D33" s="6" t="s">
        <v>492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7"/>
    </row>
    <row r="34" spans="2:15">
      <c r="B34" s="5"/>
      <c r="C34" s="6"/>
      <c r="D34" s="6" t="s">
        <v>400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7"/>
    </row>
    <row r="35" spans="2:15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7"/>
    </row>
    <row r="36" spans="2:15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7"/>
    </row>
    <row r="37" spans="2:15">
      <c r="B37" s="8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11">
    <tabColor rgb="FFC86319"/>
    <pageSetUpPr autoPageBreaks="0"/>
  </sheetPr>
  <dimension ref="B2:Y31"/>
  <sheetViews>
    <sheetView zoomScale="85" zoomScaleNormal="85" workbookViewId="0"/>
  </sheetViews>
  <sheetFormatPr baseColWidth="10" defaultColWidth="9" defaultRowHeight="18" outlineLevelCol="1"/>
  <cols>
    <col min="1" max="1" width="8.6640625" style="71" customWidth="1"/>
    <col min="2" max="3" width="9" style="71"/>
    <col min="4" max="4" width="10.1640625" style="71" customWidth="1"/>
    <col min="5" max="5" width="9" style="71"/>
    <col min="6" max="6" width="11.33203125" style="71" customWidth="1"/>
    <col min="7" max="16" width="9" style="71"/>
    <col min="17" max="22" width="9" style="71" hidden="1" customWidth="1" outlineLevel="1"/>
    <col min="23" max="23" width="9" style="71" collapsed="1"/>
    <col min="24" max="24" width="9" style="71"/>
    <col min="25" max="25" width="0" style="71" hidden="1" customWidth="1"/>
    <col min="26" max="16384" width="9" style="71"/>
  </cols>
  <sheetData>
    <row r="2" spans="2: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143" t="s">
        <v>513</v>
      </c>
    </row>
    <row r="3" spans="2:25" ht="20">
      <c r="B3" s="5"/>
      <c r="C3" s="18" t="s">
        <v>450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144"/>
    </row>
    <row r="4" spans="2: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144"/>
    </row>
    <row r="5" spans="2:25">
      <c r="B5" s="5"/>
      <c r="C5" s="6" t="s">
        <v>432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144"/>
    </row>
    <row r="6" spans="2:25">
      <c r="B6" s="5"/>
      <c r="C6" s="6" t="s">
        <v>433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144"/>
    </row>
    <row r="7" spans="2:25">
      <c r="B7" s="5"/>
      <c r="C7" s="6" t="s">
        <v>442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144"/>
    </row>
    <row r="8" spans="2: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144"/>
    </row>
    <row r="9" spans="2:25">
      <c r="B9" s="5"/>
      <c r="C9" s="6" t="s">
        <v>447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144"/>
    </row>
    <row r="10" spans="2:25">
      <c r="B10" s="5"/>
      <c r="C10" s="6" t="s">
        <v>448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144"/>
    </row>
    <row r="11" spans="2:25">
      <c r="B11" s="5"/>
      <c r="C11" s="6" t="s">
        <v>449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7"/>
    </row>
    <row r="12" spans="2:25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7"/>
    </row>
    <row r="13" spans="2:25">
      <c r="B13" s="5"/>
      <c r="C13" s="6"/>
      <c r="D13" s="23" t="s">
        <v>434</v>
      </c>
      <c r="E13" s="40" t="s">
        <v>435</v>
      </c>
      <c r="F13" s="23" t="s">
        <v>441</v>
      </c>
      <c r="G13" s="23" t="s">
        <v>386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7"/>
    </row>
    <row r="14" spans="2:25">
      <c r="B14" s="5"/>
      <c r="C14" s="6"/>
      <c r="D14" s="6" t="s">
        <v>436</v>
      </c>
      <c r="E14" s="41">
        <v>35</v>
      </c>
      <c r="F14" s="6"/>
      <c r="G14" s="42" t="str">
        <f>IF(ISBLANK(F14),"",IF(F14=Y14,"Korrekt","Forkert"))</f>
        <v/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7"/>
      <c r="Y14" s="71" t="s">
        <v>443</v>
      </c>
    </row>
    <row r="15" spans="2:25">
      <c r="B15" s="5"/>
      <c r="C15" s="6"/>
      <c r="D15" s="6" t="s">
        <v>437</v>
      </c>
      <c r="E15" s="41">
        <v>37</v>
      </c>
      <c r="F15" s="6"/>
      <c r="G15" s="42" t="str">
        <f t="shared" ref="G15:G29" si="0">IF(ISBLANK(F15),"",IF(F15=Y15,"Korrekt","Forkert"))</f>
        <v/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7"/>
      <c r="Y15" s="71" t="s">
        <v>444</v>
      </c>
    </row>
    <row r="16" spans="2:25">
      <c r="B16" s="5"/>
      <c r="C16" s="6"/>
      <c r="D16" s="6" t="s">
        <v>438</v>
      </c>
      <c r="E16" s="41">
        <v>27</v>
      </c>
      <c r="F16" s="6"/>
      <c r="G16" s="42" t="str">
        <f t="shared" si="0"/>
        <v/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7"/>
      <c r="Y16" s="71" t="s">
        <v>445</v>
      </c>
    </row>
    <row r="17" spans="2:25">
      <c r="B17" s="5"/>
      <c r="C17" s="6"/>
      <c r="D17" s="6" t="s">
        <v>439</v>
      </c>
      <c r="E17" s="41">
        <v>24</v>
      </c>
      <c r="F17" s="6"/>
      <c r="G17" s="42" t="str">
        <f t="shared" si="0"/>
        <v/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7"/>
      <c r="Y17" s="71" t="s">
        <v>443</v>
      </c>
    </row>
    <row r="18" spans="2:25">
      <c r="B18" s="5"/>
      <c r="C18" s="6"/>
      <c r="D18" s="6" t="s">
        <v>436</v>
      </c>
      <c r="E18" s="41">
        <v>24</v>
      </c>
      <c r="F18" s="6"/>
      <c r="G18" s="42" t="str">
        <f t="shared" si="0"/>
        <v/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7"/>
      <c r="Y18" s="71" t="s">
        <v>148</v>
      </c>
    </row>
    <row r="19" spans="2:25">
      <c r="B19" s="5"/>
      <c r="C19" s="6"/>
      <c r="D19" s="6" t="s">
        <v>437</v>
      </c>
      <c r="E19" s="41">
        <v>19</v>
      </c>
      <c r="F19" s="6"/>
      <c r="G19" s="42" t="str">
        <f t="shared" si="0"/>
        <v/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7"/>
      <c r="Y19" s="71" t="s">
        <v>444</v>
      </c>
    </row>
    <row r="20" spans="2:25">
      <c r="B20" s="5"/>
      <c r="C20" s="6"/>
      <c r="D20" s="6" t="s">
        <v>437</v>
      </c>
      <c r="E20" s="41">
        <v>34</v>
      </c>
      <c r="F20" s="6"/>
      <c r="G20" s="42" t="str">
        <f t="shared" si="0"/>
        <v/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7"/>
      <c r="Y20" s="71" t="s">
        <v>446</v>
      </c>
    </row>
    <row r="21" spans="2:25">
      <c r="B21" s="5"/>
      <c r="C21" s="6"/>
      <c r="D21" s="6" t="s">
        <v>440</v>
      </c>
      <c r="E21" s="41">
        <v>10</v>
      </c>
      <c r="F21" s="6"/>
      <c r="G21" s="42" t="str">
        <f t="shared" si="0"/>
        <v/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7"/>
      <c r="Y21" s="71" t="s">
        <v>444</v>
      </c>
    </row>
    <row r="22" spans="2:25">
      <c r="B22" s="5"/>
      <c r="C22" s="6"/>
      <c r="D22" s="6" t="s">
        <v>439</v>
      </c>
      <c r="E22" s="41">
        <v>12</v>
      </c>
      <c r="F22" s="6"/>
      <c r="G22" s="42" t="str">
        <f t="shared" si="0"/>
        <v/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7"/>
      <c r="Y22" s="71" t="s">
        <v>443</v>
      </c>
    </row>
    <row r="23" spans="2:25">
      <c r="B23" s="5"/>
      <c r="C23" s="6"/>
      <c r="D23" s="6" t="s">
        <v>440</v>
      </c>
      <c r="E23" s="41">
        <v>27</v>
      </c>
      <c r="F23" s="6"/>
      <c r="G23" s="42" t="str">
        <f t="shared" si="0"/>
        <v/>
      </c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7"/>
      <c r="Y23" s="71" t="s">
        <v>446</v>
      </c>
    </row>
    <row r="24" spans="2:25">
      <c r="B24" s="5"/>
      <c r="C24" s="6"/>
      <c r="D24" s="6" t="s">
        <v>437</v>
      </c>
      <c r="E24" s="41">
        <v>9</v>
      </c>
      <c r="F24" s="6"/>
      <c r="G24" s="42" t="str">
        <f t="shared" si="0"/>
        <v/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7"/>
      <c r="Y24" s="71" t="s">
        <v>444</v>
      </c>
    </row>
    <row r="25" spans="2:25">
      <c r="B25" s="5"/>
      <c r="C25" s="6"/>
      <c r="D25" s="6" t="s">
        <v>438</v>
      </c>
      <c r="E25" s="41">
        <v>17</v>
      </c>
      <c r="F25" s="6"/>
      <c r="G25" s="42" t="str">
        <f t="shared" si="0"/>
        <v/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7"/>
      <c r="Y25" s="71" t="s">
        <v>445</v>
      </c>
    </row>
    <row r="26" spans="2:25">
      <c r="B26" s="5"/>
      <c r="C26" s="6"/>
      <c r="D26" s="6" t="s">
        <v>436</v>
      </c>
      <c r="E26" s="41">
        <v>18</v>
      </c>
      <c r="F26" s="6"/>
      <c r="G26" s="42" t="str">
        <f t="shared" si="0"/>
        <v/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7"/>
      <c r="Y26" s="71" t="s">
        <v>148</v>
      </c>
    </row>
    <row r="27" spans="2:25">
      <c r="B27" s="5"/>
      <c r="C27" s="6"/>
      <c r="D27" s="6" t="s">
        <v>439</v>
      </c>
      <c r="E27" s="41">
        <v>13</v>
      </c>
      <c r="F27" s="6"/>
      <c r="G27" s="42" t="str">
        <f t="shared" si="0"/>
        <v/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7"/>
      <c r="Y27" s="71" t="s">
        <v>148</v>
      </c>
    </row>
    <row r="28" spans="2:25">
      <c r="B28" s="5"/>
      <c r="C28" s="6"/>
      <c r="D28" s="6" t="s">
        <v>439</v>
      </c>
      <c r="E28" s="41">
        <v>43</v>
      </c>
      <c r="F28" s="6"/>
      <c r="G28" s="42" t="str">
        <f t="shared" si="0"/>
        <v/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7"/>
      <c r="Y28" s="71" t="s">
        <v>148</v>
      </c>
    </row>
    <row r="29" spans="2:25">
      <c r="B29" s="5"/>
      <c r="C29" s="6"/>
      <c r="D29" s="6" t="s">
        <v>437</v>
      </c>
      <c r="E29" s="41">
        <v>15</v>
      </c>
      <c r="F29" s="6"/>
      <c r="G29" s="42" t="str">
        <f t="shared" si="0"/>
        <v/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7"/>
      <c r="Y29" s="71" t="s">
        <v>444</v>
      </c>
    </row>
    <row r="30" spans="2: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7"/>
    </row>
    <row r="31" spans="2:25">
      <c r="B31" s="8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9"/>
    </row>
  </sheetData>
  <mergeCells count="1">
    <mergeCell ref="W2:W10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2">
    <tabColor rgb="FFC86319"/>
  </sheetPr>
  <dimension ref="B2:X80"/>
  <sheetViews>
    <sheetView zoomScale="85" zoomScaleNormal="85" workbookViewId="0"/>
  </sheetViews>
  <sheetFormatPr baseColWidth="10" defaultColWidth="9" defaultRowHeight="18" outlineLevelCol="1"/>
  <cols>
    <col min="1" max="1" width="8.6640625" style="71" customWidth="1"/>
    <col min="2" max="4" width="9" style="71"/>
    <col min="5" max="5" width="14.6640625" style="71" customWidth="1"/>
    <col min="6" max="6" width="12.33203125" style="71" customWidth="1"/>
    <col min="7" max="15" width="9" style="71"/>
    <col min="16" max="21" width="9" style="71" hidden="1" customWidth="1" outlineLevel="1"/>
    <col min="22" max="22" width="9" style="71" collapsed="1"/>
    <col min="23" max="23" width="9" style="71"/>
    <col min="24" max="24" width="0" style="71" hidden="1" customWidth="1"/>
    <col min="25" max="16384" width="9" style="71"/>
  </cols>
  <sheetData>
    <row r="2" spans="2:24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143" t="s">
        <v>513</v>
      </c>
    </row>
    <row r="3" spans="2:24" ht="20">
      <c r="B3" s="5"/>
      <c r="C3" s="18" t="s">
        <v>451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144"/>
    </row>
    <row r="4" spans="2:24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144"/>
    </row>
    <row r="5" spans="2:24">
      <c r="B5" s="5"/>
      <c r="C5" s="6" t="s">
        <v>509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144"/>
    </row>
    <row r="6" spans="2:24">
      <c r="B6" s="5"/>
      <c r="C6" s="6" t="s">
        <v>452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144"/>
    </row>
    <row r="7" spans="2:24">
      <c r="B7" s="5"/>
      <c r="C7" s="6" t="s">
        <v>453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144"/>
    </row>
    <row r="8" spans="2:24">
      <c r="B8" s="5"/>
      <c r="C8" s="6" t="s">
        <v>454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144"/>
    </row>
    <row r="9" spans="2:24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144"/>
    </row>
    <row r="10" spans="2:24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144"/>
    </row>
    <row r="11" spans="2:24">
      <c r="B11" s="5"/>
      <c r="C11" s="43" t="s">
        <v>455</v>
      </c>
      <c r="D11" s="145" t="s">
        <v>456</v>
      </c>
      <c r="E11" s="14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7"/>
    </row>
    <row r="12" spans="2:24">
      <c r="B12" s="5"/>
      <c r="C12" s="1"/>
      <c r="D12" s="44" t="s">
        <v>457</v>
      </c>
      <c r="E12" s="45" t="s">
        <v>458</v>
      </c>
      <c r="F12" s="46" t="s">
        <v>459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7"/>
    </row>
    <row r="13" spans="2:24">
      <c r="B13" s="5"/>
      <c r="C13" s="4">
        <v>1</v>
      </c>
      <c r="D13" s="47">
        <v>7</v>
      </c>
      <c r="E13" s="48">
        <v>9.5</v>
      </c>
      <c r="F13" s="6"/>
      <c r="G13" s="6"/>
      <c r="H13" s="49" t="str">
        <f>IF(ISBLANK(F13),"",IF(F13=X13,"Korrekt","Forkert"))</f>
        <v/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7"/>
      <c r="X13" s="71" t="s">
        <v>460</v>
      </c>
    </row>
    <row r="14" spans="2:24">
      <c r="B14" s="5"/>
      <c r="C14" s="7">
        <v>2</v>
      </c>
      <c r="D14" s="47">
        <v>7</v>
      </c>
      <c r="E14" s="48">
        <v>12</v>
      </c>
      <c r="F14" s="6"/>
      <c r="G14" s="6"/>
      <c r="H14" s="49" t="str">
        <f t="shared" ref="H14:H27" si="0">IF(ISBLANK(F14),"",IF(F14=X14,"Korrekt","Forkert"))</f>
        <v/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7"/>
      <c r="X14" s="71" t="s">
        <v>460</v>
      </c>
    </row>
    <row r="15" spans="2:24">
      <c r="B15" s="5"/>
      <c r="C15" s="7">
        <v>3</v>
      </c>
      <c r="D15" s="47">
        <v>4</v>
      </c>
      <c r="E15" s="48">
        <v>9.4</v>
      </c>
      <c r="F15" s="6"/>
      <c r="G15" s="6"/>
      <c r="H15" s="49" t="str">
        <f t="shared" si="0"/>
        <v/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7"/>
      <c r="X15" s="71" t="s">
        <v>461</v>
      </c>
    </row>
    <row r="16" spans="2:24">
      <c r="B16" s="5"/>
      <c r="C16" s="7">
        <v>4</v>
      </c>
      <c r="D16" s="47">
        <v>10</v>
      </c>
      <c r="E16" s="48">
        <v>4.5999999999999996</v>
      </c>
      <c r="F16" s="6"/>
      <c r="G16" s="6"/>
      <c r="H16" s="49" t="str">
        <f t="shared" si="0"/>
        <v/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7"/>
      <c r="X16" s="71" t="s">
        <v>462</v>
      </c>
    </row>
    <row r="17" spans="2:24">
      <c r="B17" s="5"/>
      <c r="C17" s="7">
        <v>5</v>
      </c>
      <c r="D17" s="47">
        <v>12</v>
      </c>
      <c r="E17" s="48">
        <v>9</v>
      </c>
      <c r="F17" s="6"/>
      <c r="G17" s="6"/>
      <c r="H17" s="49" t="str">
        <f t="shared" si="0"/>
        <v/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7"/>
      <c r="X17" s="71" t="s">
        <v>460</v>
      </c>
    </row>
    <row r="18" spans="2:24">
      <c r="B18" s="5"/>
      <c r="C18" s="7">
        <v>6</v>
      </c>
      <c r="D18" s="47">
        <v>12</v>
      </c>
      <c r="E18" s="48">
        <v>10.8</v>
      </c>
      <c r="F18" s="6"/>
      <c r="G18" s="6"/>
      <c r="H18" s="49" t="str">
        <f t="shared" si="0"/>
        <v/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7"/>
      <c r="X18" s="71" t="s">
        <v>460</v>
      </c>
    </row>
    <row r="19" spans="2:24">
      <c r="B19" s="5"/>
      <c r="C19" s="7">
        <v>7</v>
      </c>
      <c r="D19" s="50">
        <v>2</v>
      </c>
      <c r="E19" s="48">
        <v>3.7</v>
      </c>
      <c r="F19" s="6"/>
      <c r="G19" s="6"/>
      <c r="H19" s="49" t="str">
        <f t="shared" si="0"/>
        <v/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7"/>
      <c r="X19" s="71" t="s">
        <v>462</v>
      </c>
    </row>
    <row r="20" spans="2:24">
      <c r="B20" s="5"/>
      <c r="C20" s="7">
        <v>8</v>
      </c>
      <c r="D20" s="47">
        <v>12</v>
      </c>
      <c r="E20" s="48">
        <v>8.3000000000000007</v>
      </c>
      <c r="F20" s="6"/>
      <c r="G20" s="6"/>
      <c r="H20" s="49" t="str">
        <f t="shared" si="0"/>
        <v/>
      </c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7"/>
      <c r="X20" s="71" t="s">
        <v>460</v>
      </c>
    </row>
    <row r="21" spans="2:24">
      <c r="B21" s="5"/>
      <c r="C21" s="7">
        <v>9</v>
      </c>
      <c r="D21" s="47">
        <v>12</v>
      </c>
      <c r="E21" s="48">
        <v>4.8</v>
      </c>
      <c r="F21" s="6"/>
      <c r="G21" s="6"/>
      <c r="H21" s="49" t="str">
        <f t="shared" si="0"/>
        <v/>
      </c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7"/>
      <c r="X21" s="71" t="s">
        <v>462</v>
      </c>
    </row>
    <row r="22" spans="2:24">
      <c r="B22" s="5"/>
      <c r="C22" s="7">
        <v>10</v>
      </c>
      <c r="D22" s="50">
        <v>2</v>
      </c>
      <c r="E22" s="48">
        <v>11.1</v>
      </c>
      <c r="F22" s="6"/>
      <c r="G22" s="6"/>
      <c r="H22" s="49" t="str">
        <f t="shared" si="0"/>
        <v/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7"/>
      <c r="X22" s="71" t="s">
        <v>462</v>
      </c>
    </row>
    <row r="23" spans="2:24">
      <c r="B23" s="5"/>
      <c r="C23" s="7">
        <v>11</v>
      </c>
      <c r="D23" s="50">
        <v>2</v>
      </c>
      <c r="E23" s="48">
        <v>3.5</v>
      </c>
      <c r="F23" s="6"/>
      <c r="G23" s="6"/>
      <c r="H23" s="49" t="str">
        <f t="shared" si="0"/>
        <v/>
      </c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7"/>
      <c r="X23" s="71" t="s">
        <v>462</v>
      </c>
    </row>
    <row r="24" spans="2:24">
      <c r="B24" s="5"/>
      <c r="C24" s="7">
        <v>12</v>
      </c>
      <c r="D24" s="47">
        <v>10</v>
      </c>
      <c r="E24" s="48">
        <v>8.6999999999999993</v>
      </c>
      <c r="F24" s="6"/>
      <c r="G24" s="6"/>
      <c r="H24" s="49" t="str">
        <f t="shared" si="0"/>
        <v/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7"/>
      <c r="X24" s="71" t="s">
        <v>460</v>
      </c>
    </row>
    <row r="25" spans="2:24">
      <c r="B25" s="5"/>
      <c r="C25" s="7">
        <v>13</v>
      </c>
      <c r="D25" s="47">
        <v>4</v>
      </c>
      <c r="E25" s="48">
        <v>7.9</v>
      </c>
      <c r="F25" s="6"/>
      <c r="G25" s="6"/>
      <c r="H25" s="49" t="str">
        <f t="shared" si="0"/>
        <v/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7"/>
      <c r="X25" s="71" t="s">
        <v>461</v>
      </c>
    </row>
    <row r="26" spans="2:24">
      <c r="B26" s="5"/>
      <c r="C26" s="7">
        <v>14</v>
      </c>
      <c r="D26" s="47">
        <v>10</v>
      </c>
      <c r="E26" s="48">
        <v>5</v>
      </c>
      <c r="F26" s="6"/>
      <c r="G26" s="6"/>
      <c r="H26" s="49" t="str">
        <f t="shared" si="0"/>
        <v/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7"/>
      <c r="X26" s="71" t="s">
        <v>462</v>
      </c>
    </row>
    <row r="27" spans="2:24">
      <c r="B27" s="5"/>
      <c r="C27" s="7">
        <v>15</v>
      </c>
      <c r="D27" s="47">
        <v>7</v>
      </c>
      <c r="E27" s="48">
        <v>7.2</v>
      </c>
      <c r="F27" s="6"/>
      <c r="G27" s="6"/>
      <c r="H27" s="49" t="str">
        <f t="shared" si="0"/>
        <v/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7"/>
      <c r="X27" s="71" t="s">
        <v>460</v>
      </c>
    </row>
    <row r="28" spans="2:24">
      <c r="B28" s="8"/>
      <c r="C28" s="1"/>
      <c r="D28" s="44"/>
      <c r="E28" s="5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9"/>
    </row>
    <row r="29" spans="2:24">
      <c r="D29" s="96"/>
      <c r="E29" s="97"/>
    </row>
    <row r="30" spans="2:24">
      <c r="D30" s="96"/>
      <c r="E30" s="97"/>
    </row>
    <row r="31" spans="2:24">
      <c r="D31" s="96"/>
      <c r="E31" s="97"/>
    </row>
    <row r="32" spans="2:24">
      <c r="D32" s="96"/>
      <c r="E32" s="97"/>
    </row>
    <row r="33" spans="4:5">
      <c r="D33" s="96"/>
      <c r="E33" s="97"/>
    </row>
    <row r="34" spans="4:5">
      <c r="D34" s="96"/>
      <c r="E34" s="97"/>
    </row>
    <row r="35" spans="4:5">
      <c r="D35" s="96"/>
      <c r="E35" s="97"/>
    </row>
    <row r="36" spans="4:5">
      <c r="D36" s="96"/>
      <c r="E36" s="97"/>
    </row>
    <row r="37" spans="4:5">
      <c r="D37" s="96"/>
      <c r="E37" s="97"/>
    </row>
    <row r="38" spans="4:5">
      <c r="D38" s="96"/>
      <c r="E38" s="97"/>
    </row>
    <row r="39" spans="4:5">
      <c r="D39" s="96"/>
      <c r="E39" s="97"/>
    </row>
    <row r="40" spans="4:5">
      <c r="D40" s="96"/>
      <c r="E40" s="97"/>
    </row>
    <row r="41" spans="4:5">
      <c r="D41" s="96"/>
      <c r="E41" s="97"/>
    </row>
    <row r="42" spans="4:5">
      <c r="D42" s="96"/>
      <c r="E42" s="97"/>
    </row>
    <row r="43" spans="4:5">
      <c r="D43" s="96"/>
      <c r="E43" s="97"/>
    </row>
    <row r="44" spans="4:5">
      <c r="D44" s="96"/>
      <c r="E44" s="97"/>
    </row>
    <row r="45" spans="4:5">
      <c r="D45" s="96"/>
      <c r="E45" s="97"/>
    </row>
    <row r="46" spans="4:5">
      <c r="D46" s="96"/>
      <c r="E46" s="97"/>
    </row>
    <row r="47" spans="4:5">
      <c r="D47" s="96"/>
      <c r="E47" s="97"/>
    </row>
    <row r="48" spans="4:5">
      <c r="D48" s="96"/>
      <c r="E48" s="97"/>
    </row>
    <row r="49" spans="4:5">
      <c r="D49" s="96"/>
      <c r="E49" s="97"/>
    </row>
    <row r="50" spans="4:5">
      <c r="D50" s="96"/>
      <c r="E50" s="97"/>
    </row>
    <row r="51" spans="4:5">
      <c r="D51" s="96"/>
      <c r="E51" s="97"/>
    </row>
    <row r="52" spans="4:5">
      <c r="D52" s="96"/>
      <c r="E52" s="97"/>
    </row>
    <row r="53" spans="4:5">
      <c r="D53" s="96"/>
      <c r="E53" s="97"/>
    </row>
    <row r="54" spans="4:5">
      <c r="D54" s="96"/>
      <c r="E54" s="97"/>
    </row>
    <row r="55" spans="4:5">
      <c r="D55" s="96"/>
      <c r="E55" s="97"/>
    </row>
    <row r="56" spans="4:5">
      <c r="D56" s="96"/>
      <c r="E56" s="97"/>
    </row>
    <row r="57" spans="4:5">
      <c r="D57" s="96"/>
      <c r="E57" s="97"/>
    </row>
    <row r="58" spans="4:5">
      <c r="D58" s="96"/>
      <c r="E58" s="97"/>
    </row>
    <row r="59" spans="4:5">
      <c r="D59" s="96"/>
      <c r="E59" s="97"/>
    </row>
    <row r="60" spans="4:5">
      <c r="D60" s="96"/>
      <c r="E60" s="97"/>
    </row>
    <row r="61" spans="4:5">
      <c r="D61" s="96"/>
      <c r="E61" s="97"/>
    </row>
    <row r="62" spans="4:5">
      <c r="D62" s="96"/>
      <c r="E62" s="97"/>
    </row>
    <row r="63" spans="4:5">
      <c r="D63" s="96"/>
      <c r="E63" s="97"/>
    </row>
    <row r="64" spans="4:5">
      <c r="D64" s="96"/>
      <c r="E64" s="97"/>
    </row>
    <row r="65" spans="4:5">
      <c r="D65" s="96"/>
      <c r="E65" s="97"/>
    </row>
    <row r="66" spans="4:5">
      <c r="D66" s="96"/>
      <c r="E66" s="97"/>
    </row>
    <row r="67" spans="4:5">
      <c r="D67" s="96"/>
      <c r="E67" s="97"/>
    </row>
    <row r="68" spans="4:5">
      <c r="D68" s="96"/>
      <c r="E68" s="97"/>
    </row>
    <row r="69" spans="4:5">
      <c r="D69" s="96"/>
      <c r="E69" s="97"/>
    </row>
    <row r="70" spans="4:5">
      <c r="D70" s="96"/>
      <c r="E70" s="97"/>
    </row>
    <row r="71" spans="4:5">
      <c r="D71" s="96"/>
      <c r="E71" s="97"/>
    </row>
    <row r="72" spans="4:5">
      <c r="D72" s="96"/>
      <c r="E72" s="97"/>
    </row>
    <row r="73" spans="4:5">
      <c r="D73" s="96"/>
      <c r="E73" s="97"/>
    </row>
    <row r="74" spans="4:5">
      <c r="D74" s="96"/>
      <c r="E74" s="97"/>
    </row>
    <row r="75" spans="4:5">
      <c r="D75" s="96"/>
      <c r="E75" s="97"/>
    </row>
    <row r="76" spans="4:5">
      <c r="D76" s="96"/>
      <c r="E76" s="97"/>
    </row>
    <row r="77" spans="4:5">
      <c r="D77" s="96"/>
      <c r="E77" s="97"/>
    </row>
    <row r="78" spans="4:5">
      <c r="D78" s="96"/>
      <c r="E78" s="97"/>
    </row>
    <row r="79" spans="4:5">
      <c r="D79" s="96"/>
      <c r="E79" s="97"/>
    </row>
    <row r="80" spans="4:5">
      <c r="D80" s="96"/>
      <c r="E80" s="97"/>
    </row>
  </sheetData>
  <mergeCells count="2">
    <mergeCell ref="D11:E11"/>
    <mergeCell ref="V2:V10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0">
    <tabColor rgb="FFC86319"/>
  </sheetPr>
  <dimension ref="B2:AD240"/>
  <sheetViews>
    <sheetView zoomScale="70" zoomScaleNormal="70" workbookViewId="0"/>
  </sheetViews>
  <sheetFormatPr baseColWidth="10" defaultColWidth="9" defaultRowHeight="18" outlineLevelCol="1"/>
  <cols>
    <col min="1" max="1" width="8.6640625" style="71" customWidth="1"/>
    <col min="2" max="2" width="9" style="71"/>
    <col min="3" max="3" width="14.5" style="71" customWidth="1"/>
    <col min="4" max="4" width="15.83203125" style="71" customWidth="1"/>
    <col min="5" max="5" width="20" style="71" customWidth="1"/>
    <col min="6" max="8" width="9" style="71"/>
    <col min="9" max="9" width="8.83203125" style="71" customWidth="1"/>
    <col min="10" max="11" width="9" style="71"/>
    <col min="12" max="12" width="8.83203125" style="71" customWidth="1"/>
    <col min="13" max="15" width="9" style="71"/>
    <col min="16" max="24" width="9" style="71" hidden="1" customWidth="1" outlineLevel="1"/>
    <col min="25" max="25" width="9" style="71" collapsed="1"/>
    <col min="26" max="26" width="9" style="71"/>
    <col min="27" max="27" width="9" style="71" hidden="1" customWidth="1"/>
    <col min="28" max="28" width="14.5" style="71" customWidth="1"/>
    <col min="29" max="29" width="9" style="71"/>
    <col min="30" max="30" width="9.33203125" style="71" customWidth="1"/>
    <col min="31" max="16384" width="9" style="71"/>
  </cols>
  <sheetData>
    <row r="2" spans="2:27" ht="18.75" customHeight="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143" t="s">
        <v>513</v>
      </c>
    </row>
    <row r="3" spans="2:27">
      <c r="B3" s="5"/>
      <c r="C3" s="27" t="s">
        <v>475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144"/>
    </row>
    <row r="4" spans="2:27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144"/>
    </row>
    <row r="5" spans="2:27">
      <c r="B5" s="5"/>
      <c r="C5" s="6" t="s">
        <v>467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144"/>
    </row>
    <row r="6" spans="2:27">
      <c r="B6" s="5"/>
      <c r="C6" s="6" t="s">
        <v>468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144"/>
    </row>
    <row r="7" spans="2:27">
      <c r="B7" s="5"/>
      <c r="C7" s="6" t="s">
        <v>476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144"/>
    </row>
    <row r="8" spans="2:27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144"/>
    </row>
    <row r="9" spans="2:27">
      <c r="B9" s="5"/>
      <c r="C9" s="6"/>
      <c r="D9" s="1" t="s">
        <v>469</v>
      </c>
      <c r="E9" s="8" t="s">
        <v>470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144"/>
    </row>
    <row r="10" spans="2:27">
      <c r="B10" s="5"/>
      <c r="C10" s="6"/>
      <c r="D10" s="52">
        <v>39602</v>
      </c>
      <c r="E10" s="5"/>
      <c r="F10" s="49" t="str">
        <f>IF(ISBLANK(E10),"",IF(E10=AA10,"Korrekt","Forkert"))</f>
        <v/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144"/>
      <c r="AA10" s="98">
        <f ca="1">YEAR(TODAY())-YEAR(D10)</f>
        <v>14</v>
      </c>
    </row>
    <row r="11" spans="2:27">
      <c r="B11" s="5"/>
      <c r="C11" s="6"/>
      <c r="D11" s="52">
        <v>36014</v>
      </c>
      <c r="E11" s="5"/>
      <c r="F11" s="49" t="str">
        <f>IF(ISBLANK(E11),"",IF(E11=AA11,"Korrekt","Forkert"))</f>
        <v/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7"/>
      <c r="AA11" s="98">
        <f t="shared" ref="AA11:AA13" ca="1" si="0">YEAR(TODAY())-YEAR(D11)</f>
        <v>24</v>
      </c>
    </row>
    <row r="12" spans="2:27">
      <c r="B12" s="5"/>
      <c r="C12" s="6"/>
      <c r="D12" s="52">
        <v>36954</v>
      </c>
      <c r="E12" s="5"/>
      <c r="F12" s="49" t="str">
        <f>IF(ISBLANK(E12),"",IF(E12=AA12,"Korrekt","Forkert"))</f>
        <v/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7"/>
      <c r="AA12" s="98">
        <f t="shared" ca="1" si="0"/>
        <v>21</v>
      </c>
    </row>
    <row r="13" spans="2:27">
      <c r="B13" s="5"/>
      <c r="C13" s="6"/>
      <c r="D13" s="52">
        <v>40292</v>
      </c>
      <c r="E13" s="5"/>
      <c r="F13" s="49" t="str">
        <f>IF(ISBLANK(E13),"",IF(E13=AA13,"Korrekt","Forkert"))</f>
        <v/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7"/>
      <c r="AA13" s="98">
        <f t="shared" ca="1" si="0"/>
        <v>12</v>
      </c>
    </row>
    <row r="14" spans="2:27">
      <c r="B14" s="5"/>
      <c r="C14" s="6"/>
      <c r="D14" s="6"/>
      <c r="E14" s="6"/>
      <c r="F14" s="6"/>
      <c r="G14" s="6"/>
      <c r="H14" s="52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7"/>
    </row>
    <row r="15" spans="2:27">
      <c r="B15" s="5"/>
      <c r="C15" s="6" t="s">
        <v>472</v>
      </c>
      <c r="D15" s="6"/>
      <c r="E15" s="6"/>
      <c r="F15" s="6"/>
      <c r="G15" s="6"/>
      <c r="H15" s="52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7"/>
    </row>
    <row r="16" spans="2:27">
      <c r="B16" s="5"/>
      <c r="C16" s="6" t="s">
        <v>473</v>
      </c>
      <c r="D16" s="6"/>
      <c r="E16" s="6"/>
      <c r="F16" s="6"/>
      <c r="G16" s="6"/>
      <c r="H16" s="52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7"/>
    </row>
    <row r="17" spans="2:30">
      <c r="B17" s="5"/>
      <c r="C17" s="6" t="s">
        <v>474</v>
      </c>
      <c r="D17" s="6"/>
      <c r="E17" s="6"/>
      <c r="F17" s="6"/>
      <c r="G17" s="6"/>
      <c r="H17" s="52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7"/>
    </row>
    <row r="18" spans="2:30">
      <c r="B18" s="5"/>
      <c r="C18" s="6"/>
      <c r="D18" s="6"/>
      <c r="E18" s="6"/>
      <c r="F18" s="6"/>
      <c r="G18" s="6"/>
      <c r="H18" s="52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7"/>
      <c r="AC18" s="96"/>
      <c r="AD18" s="96"/>
    </row>
    <row r="19" spans="2:30">
      <c r="B19" s="5"/>
      <c r="C19" s="6"/>
      <c r="D19" s="1" t="s">
        <v>469</v>
      </c>
      <c r="E19" s="8" t="s">
        <v>471</v>
      </c>
      <c r="F19" s="6"/>
      <c r="G19" s="6"/>
      <c r="H19" s="52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7"/>
      <c r="AC19" s="96"/>
      <c r="AD19" s="96"/>
    </row>
    <row r="20" spans="2:30">
      <c r="B20" s="5"/>
      <c r="C20" s="6"/>
      <c r="D20" s="52">
        <v>39602</v>
      </c>
      <c r="E20" s="5"/>
      <c r="F20" s="49" t="str">
        <f>IF(ISBLANK(E20),"",IF(E20=AA20,"Korrekt","Forkert"))</f>
        <v/>
      </c>
      <c r="G20" s="6"/>
      <c r="H20" s="47"/>
      <c r="I20" s="47"/>
      <c r="J20" s="6"/>
      <c r="K20" s="6"/>
      <c r="L20" s="47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7"/>
      <c r="AA20" s="98">
        <f ca="1">(12-MONTH(D20))+(YEAR(TODAY())-YEAR(D20)-1)*12+MONTH(TODAY())+1</f>
        <v>173</v>
      </c>
      <c r="AB20" s="97"/>
      <c r="AC20" s="96"/>
      <c r="AD20" s="96"/>
    </row>
    <row r="21" spans="2:30">
      <c r="B21" s="5"/>
      <c r="C21" s="6"/>
      <c r="D21" s="53" t="str">
        <f ca="1">DAY(TODAY())&amp;"-"&amp;MONTH(TODAY())&amp;"-"&amp;"1998"</f>
        <v>13-10-1998</v>
      </c>
      <c r="E21" s="5"/>
      <c r="F21" s="49" t="str">
        <f>IF(ISBLANK(E21),"",IF(E21=AA21,"Korrekt","Forkert"))</f>
        <v/>
      </c>
      <c r="G21" s="6"/>
      <c r="H21" s="52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7"/>
      <c r="AA21" s="98">
        <f ca="1">(12-MONTH(D21))+(YEAR(TODAY())-YEAR(D21)-1)*12+MONTH(TODAY())+1</f>
        <v>289</v>
      </c>
      <c r="AC21" s="96"/>
      <c r="AD21" s="96"/>
    </row>
    <row r="22" spans="2:30">
      <c r="B22" s="5"/>
      <c r="C22" s="6"/>
      <c r="D22" s="52">
        <v>36954</v>
      </c>
      <c r="E22" s="5"/>
      <c r="F22" s="49" t="str">
        <f>IF(ISBLANK(E22),"",IF(E22=AA22,"Korrekt","Forkert"))</f>
        <v/>
      </c>
      <c r="G22" s="6"/>
      <c r="H22" s="47"/>
      <c r="I22" s="47"/>
      <c r="J22" s="6"/>
      <c r="K22" s="6"/>
      <c r="L22" s="47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7"/>
      <c r="AA22" s="98">
        <f ca="1">(12-MONTH(D22))+(YEAR(TODAY())-YEAR(D22)-1)*12+MONTH(TODAY())+1</f>
        <v>260</v>
      </c>
      <c r="AC22" s="96"/>
      <c r="AD22" s="96"/>
    </row>
    <row r="23" spans="2:30">
      <c r="B23" s="5"/>
      <c r="C23" s="6"/>
      <c r="D23" s="52">
        <v>40292</v>
      </c>
      <c r="E23" s="5"/>
      <c r="F23" s="49" t="str">
        <f>IF(ISBLANK(E23),"",IF(E23=AA23,"Korrekt","Forkert"))</f>
        <v/>
      </c>
      <c r="G23" s="6"/>
      <c r="H23" s="47"/>
      <c r="I23" s="47"/>
      <c r="J23" s="6"/>
      <c r="K23" s="6"/>
      <c r="L23" s="47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98">
        <f ca="1">(12-MONTH(D23))+(YEAR(TODAY())-YEAR(D23)-1)*12+MONTH(TODAY())+1</f>
        <v>151</v>
      </c>
      <c r="AC23" s="96"/>
      <c r="AD23" s="96"/>
    </row>
    <row r="24" spans="2:30">
      <c r="B24" s="5"/>
      <c r="C24" s="6"/>
      <c r="D24" s="52"/>
      <c r="E24" s="6"/>
      <c r="F24" s="6"/>
      <c r="G24" s="6"/>
      <c r="H24" s="54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C24" s="96"/>
      <c r="AD24" s="96"/>
    </row>
    <row r="25" spans="2:30">
      <c r="B25" s="5"/>
      <c r="C25" s="6" t="s">
        <v>510</v>
      </c>
      <c r="D25" s="52"/>
      <c r="E25" s="6"/>
      <c r="F25" s="6"/>
      <c r="G25" s="6"/>
      <c r="H25" s="5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C25" s="96"/>
      <c r="AD25" s="96"/>
    </row>
    <row r="26" spans="2:30">
      <c r="B26" s="5"/>
      <c r="C26" s="6" t="s">
        <v>512</v>
      </c>
      <c r="D26" s="52"/>
      <c r="E26" s="6"/>
      <c r="F26" s="6"/>
      <c r="G26" s="6"/>
      <c r="H26" s="54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C26" s="96"/>
      <c r="AD26" s="96"/>
    </row>
    <row r="27" spans="2:30">
      <c r="B27" s="5"/>
      <c r="C27" s="6" t="s">
        <v>511</v>
      </c>
      <c r="D27" s="52"/>
      <c r="E27" s="6"/>
      <c r="F27" s="6"/>
      <c r="G27" s="6"/>
      <c r="H27" s="54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C27" s="96"/>
      <c r="AD27" s="96"/>
    </row>
    <row r="28" spans="2:30">
      <c r="B28" s="5"/>
      <c r="C28" s="6"/>
      <c r="D28" s="52"/>
      <c r="E28" s="6"/>
      <c r="F28" s="6"/>
      <c r="G28" s="6"/>
      <c r="H28" s="54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C28" s="96"/>
      <c r="AD28" s="96"/>
    </row>
    <row r="29" spans="2:30">
      <c r="B29" s="5"/>
      <c r="C29" s="6"/>
      <c r="D29" s="1" t="s">
        <v>469</v>
      </c>
      <c r="E29" s="8" t="s">
        <v>471</v>
      </c>
      <c r="F29" s="6"/>
      <c r="G29" s="6"/>
      <c r="H29" s="54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C29" s="96"/>
      <c r="AD29" s="96"/>
    </row>
    <row r="30" spans="2:30">
      <c r="B30" s="5"/>
      <c r="C30" s="6"/>
      <c r="D30" s="52">
        <v>39602</v>
      </c>
      <c r="E30" s="5"/>
      <c r="F30" s="49" t="str">
        <f>IF(ISBLANK(E30),"",IF(E30=AA30,"Korrekt","Forkert"))</f>
        <v/>
      </c>
      <c r="G30" s="6"/>
      <c r="H30" s="54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98">
        <f ca="1">(12-MONTH(D30))+(YEAR(TODAY())-YEAR(D30)-1)*12+MONTH(TODAY())+IF(DAY(TODAY())&gt;DAY(D30),1,0)</f>
        <v>173</v>
      </c>
      <c r="AC30" s="96"/>
      <c r="AD30" s="96"/>
    </row>
    <row r="31" spans="2:30">
      <c r="B31" s="5"/>
      <c r="C31" s="6"/>
      <c r="D31" s="53" t="str">
        <f ca="1">DAY(TODAY()+1)&amp;"-"&amp;MONTH(TODAY())&amp;"-"&amp;"1998"</f>
        <v>14-10-1998</v>
      </c>
      <c r="E31" s="5"/>
      <c r="F31" s="49" t="str">
        <f>IF(ISBLANK(E31),"",IF(E31=AA31,"Korrekt","Forkert"))</f>
        <v/>
      </c>
      <c r="G31" s="6"/>
      <c r="H31" s="30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98">
        <f ca="1">(12-MONTH(D31))+(YEAR(TODAY())-YEAR(D31)-1)*12+MONTH(TODAY())+IF(DAY(TODAY())&gt;DAY(D31),1,0)</f>
        <v>288</v>
      </c>
      <c r="AC31" s="96"/>
      <c r="AD31" s="96"/>
    </row>
    <row r="32" spans="2:30">
      <c r="B32" s="5"/>
      <c r="C32" s="6"/>
      <c r="D32" s="52">
        <v>36954</v>
      </c>
      <c r="E32" s="5"/>
      <c r="F32" s="49" t="str">
        <f>IF(ISBLANK(E32),"",IF(E32=AA32,"Korrekt","Forkert"))</f>
        <v/>
      </c>
      <c r="G32" s="6"/>
      <c r="H32" s="54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7"/>
      <c r="AA32" s="98">
        <f ca="1">(12-MONTH(D32))+(YEAR(TODAY())-YEAR(D32)-1)*12+MONTH(TODAY())+IF(DAY(TODAY())&gt;DAY(D32),1,0)</f>
        <v>260</v>
      </c>
      <c r="AC32" s="96"/>
      <c r="AD32" s="96"/>
    </row>
    <row r="33" spans="2:30">
      <c r="B33" s="5"/>
      <c r="C33" s="6"/>
      <c r="D33" s="52">
        <v>40292</v>
      </c>
      <c r="E33" s="5"/>
      <c r="F33" s="49" t="str">
        <f>IF(ISBLANK(E33),"",IF(E33=AA33,"Korrekt","Forkert"))</f>
        <v/>
      </c>
      <c r="G33" s="6"/>
      <c r="H33" s="54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7"/>
      <c r="AA33" s="98">
        <f ca="1">(12-MONTH(D33))+(YEAR(TODAY())-YEAR(D33)-1)*12+MONTH(TODAY())+IF(DAY(TODAY())&gt;DAY(D33),1,0)</f>
        <v>150</v>
      </c>
      <c r="AC33" s="96"/>
      <c r="AD33" s="96"/>
    </row>
    <row r="34" spans="2:30">
      <c r="B34" s="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9"/>
      <c r="AC34" s="96"/>
      <c r="AD34" s="96"/>
    </row>
    <row r="35" spans="2:30">
      <c r="AC35" s="96"/>
      <c r="AD35" s="96"/>
    </row>
    <row r="36" spans="2:30">
      <c r="D36" s="99"/>
      <c r="AC36" s="96"/>
      <c r="AD36" s="96"/>
    </row>
    <row r="37" spans="2:30">
      <c r="D37" s="99"/>
      <c r="AC37" s="96"/>
      <c r="AD37" s="96"/>
    </row>
    <row r="38" spans="2:30">
      <c r="D38" s="99"/>
      <c r="AC38" s="96"/>
      <c r="AD38" s="96"/>
    </row>
    <row r="39" spans="2:30">
      <c r="D39" s="99"/>
      <c r="AC39" s="96"/>
      <c r="AD39" s="96"/>
    </row>
    <row r="40" spans="2:30">
      <c r="D40" s="99"/>
      <c r="AC40" s="96"/>
      <c r="AD40" s="96"/>
    </row>
    <row r="41" spans="2:30">
      <c r="D41" s="99"/>
      <c r="AC41" s="96"/>
      <c r="AD41" s="96"/>
    </row>
    <row r="42" spans="2:30">
      <c r="D42" s="99"/>
      <c r="AC42" s="96"/>
      <c r="AD42" s="96"/>
    </row>
    <row r="43" spans="2:30">
      <c r="D43" s="99"/>
      <c r="AC43" s="96"/>
      <c r="AD43" s="96"/>
    </row>
    <row r="44" spans="2:30">
      <c r="D44" s="99"/>
      <c r="AC44" s="96"/>
      <c r="AD44" s="96"/>
    </row>
    <row r="45" spans="2:30">
      <c r="D45" s="99"/>
      <c r="AC45" s="96"/>
      <c r="AD45" s="96"/>
    </row>
    <row r="46" spans="2:30">
      <c r="D46" s="99"/>
      <c r="AC46" s="96"/>
      <c r="AD46" s="96"/>
    </row>
    <row r="47" spans="2:30">
      <c r="D47" s="99"/>
      <c r="AC47" s="96"/>
      <c r="AD47" s="96"/>
    </row>
    <row r="48" spans="2:30">
      <c r="D48" s="99"/>
      <c r="AC48" s="96"/>
      <c r="AD48" s="96"/>
    </row>
    <row r="49" spans="4:30">
      <c r="D49" s="99"/>
      <c r="AC49" s="96"/>
      <c r="AD49" s="96"/>
    </row>
    <row r="50" spans="4:30">
      <c r="D50" s="99"/>
      <c r="AC50" s="96"/>
      <c r="AD50" s="96"/>
    </row>
    <row r="51" spans="4:30">
      <c r="D51" s="99"/>
      <c r="AC51" s="96"/>
      <c r="AD51" s="96"/>
    </row>
    <row r="52" spans="4:30">
      <c r="D52" s="99"/>
      <c r="AC52" s="96"/>
      <c r="AD52" s="96"/>
    </row>
    <row r="53" spans="4:30">
      <c r="D53" s="99"/>
      <c r="AC53" s="96"/>
      <c r="AD53" s="96"/>
    </row>
    <row r="54" spans="4:30">
      <c r="D54" s="99"/>
      <c r="AC54" s="96"/>
      <c r="AD54" s="96"/>
    </row>
    <row r="55" spans="4:30">
      <c r="D55" s="99"/>
      <c r="AC55" s="96"/>
      <c r="AD55" s="96"/>
    </row>
    <row r="56" spans="4:30">
      <c r="D56" s="99"/>
      <c r="AC56" s="96"/>
      <c r="AD56" s="96"/>
    </row>
    <row r="57" spans="4:30">
      <c r="D57" s="99"/>
      <c r="AC57" s="96"/>
      <c r="AD57" s="96"/>
    </row>
    <row r="58" spans="4:30">
      <c r="D58" s="99"/>
      <c r="AC58" s="96"/>
      <c r="AD58" s="96"/>
    </row>
    <row r="59" spans="4:30">
      <c r="D59" s="99"/>
      <c r="AC59" s="96"/>
      <c r="AD59" s="96"/>
    </row>
    <row r="60" spans="4:30">
      <c r="D60" s="99"/>
      <c r="AC60" s="96"/>
      <c r="AD60" s="96"/>
    </row>
    <row r="61" spans="4:30">
      <c r="D61" s="99"/>
      <c r="AC61" s="96"/>
      <c r="AD61" s="96"/>
    </row>
    <row r="62" spans="4:30">
      <c r="D62" s="99"/>
      <c r="AC62" s="96"/>
      <c r="AD62" s="96"/>
    </row>
    <row r="63" spans="4:30">
      <c r="D63" s="99"/>
      <c r="AC63" s="96"/>
      <c r="AD63" s="96"/>
    </row>
    <row r="64" spans="4:30">
      <c r="D64" s="99"/>
      <c r="AC64" s="96"/>
      <c r="AD64" s="96"/>
    </row>
    <row r="65" spans="4:30">
      <c r="D65" s="99"/>
      <c r="AC65" s="96"/>
      <c r="AD65" s="96"/>
    </row>
    <row r="66" spans="4:30">
      <c r="D66" s="99"/>
      <c r="AC66" s="96"/>
      <c r="AD66" s="96"/>
    </row>
    <row r="67" spans="4:30">
      <c r="D67" s="99"/>
      <c r="AC67" s="96"/>
      <c r="AD67" s="96"/>
    </row>
    <row r="68" spans="4:30">
      <c r="D68" s="99"/>
      <c r="AC68" s="96"/>
      <c r="AD68" s="96"/>
    </row>
    <row r="69" spans="4:30">
      <c r="D69" s="99"/>
      <c r="AC69" s="96"/>
      <c r="AD69" s="96"/>
    </row>
    <row r="70" spans="4:30">
      <c r="D70" s="99"/>
      <c r="AC70" s="96"/>
      <c r="AD70" s="96"/>
    </row>
    <row r="71" spans="4:30">
      <c r="D71" s="99"/>
      <c r="AC71" s="96"/>
      <c r="AD71" s="96"/>
    </row>
    <row r="72" spans="4:30">
      <c r="D72" s="99"/>
      <c r="AC72" s="96"/>
      <c r="AD72" s="96"/>
    </row>
    <row r="73" spans="4:30">
      <c r="D73" s="99"/>
      <c r="AC73" s="96"/>
      <c r="AD73" s="96"/>
    </row>
    <row r="74" spans="4:30">
      <c r="D74" s="99"/>
      <c r="AC74" s="96"/>
      <c r="AD74" s="96"/>
    </row>
    <row r="75" spans="4:30">
      <c r="D75" s="99"/>
      <c r="AC75" s="96"/>
      <c r="AD75" s="96"/>
    </row>
    <row r="76" spans="4:30">
      <c r="D76" s="99"/>
      <c r="AC76" s="96"/>
      <c r="AD76" s="96"/>
    </row>
    <row r="77" spans="4:30">
      <c r="D77" s="99"/>
      <c r="AC77" s="96"/>
      <c r="AD77" s="96"/>
    </row>
    <row r="78" spans="4:30">
      <c r="D78" s="99"/>
      <c r="AC78" s="96"/>
      <c r="AD78" s="96"/>
    </row>
    <row r="79" spans="4:30">
      <c r="D79" s="99"/>
      <c r="AC79" s="96"/>
      <c r="AD79" s="96"/>
    </row>
    <row r="80" spans="4:30">
      <c r="D80" s="99"/>
      <c r="AC80" s="96"/>
      <c r="AD80" s="96"/>
    </row>
    <row r="81" spans="4:30">
      <c r="D81" s="99"/>
      <c r="AC81" s="96"/>
      <c r="AD81" s="96"/>
    </row>
    <row r="82" spans="4:30">
      <c r="D82" s="99"/>
      <c r="AC82" s="96"/>
      <c r="AD82" s="96"/>
    </row>
    <row r="83" spans="4:30">
      <c r="D83" s="99"/>
      <c r="AC83" s="96"/>
      <c r="AD83" s="96"/>
    </row>
    <row r="84" spans="4:30">
      <c r="D84" s="99"/>
      <c r="AC84" s="96"/>
      <c r="AD84" s="96"/>
    </row>
    <row r="85" spans="4:30">
      <c r="D85" s="99"/>
      <c r="AD85" s="96"/>
    </row>
    <row r="86" spans="4:30">
      <c r="D86" s="99"/>
      <c r="AD86" s="96"/>
    </row>
    <row r="87" spans="4:30">
      <c r="D87" s="99"/>
      <c r="AD87" s="96"/>
    </row>
    <row r="88" spans="4:30">
      <c r="D88" s="99"/>
      <c r="AD88" s="96"/>
    </row>
    <row r="89" spans="4:30">
      <c r="D89" s="99"/>
      <c r="AD89" s="96"/>
    </row>
    <row r="90" spans="4:30">
      <c r="D90" s="99"/>
      <c r="AD90" s="96"/>
    </row>
    <row r="91" spans="4:30">
      <c r="D91" s="99"/>
      <c r="AD91" s="96"/>
    </row>
    <row r="92" spans="4:30">
      <c r="D92" s="99"/>
      <c r="AD92" s="96"/>
    </row>
    <row r="93" spans="4:30">
      <c r="D93" s="99"/>
      <c r="AD93" s="96"/>
    </row>
    <row r="94" spans="4:30">
      <c r="D94" s="99"/>
      <c r="AD94" s="96"/>
    </row>
    <row r="95" spans="4:30">
      <c r="D95" s="99"/>
      <c r="AD95" s="96"/>
    </row>
    <row r="96" spans="4:30">
      <c r="D96" s="99"/>
      <c r="AD96" s="96"/>
    </row>
    <row r="97" spans="4:30">
      <c r="D97" s="99"/>
      <c r="AD97" s="96"/>
    </row>
    <row r="98" spans="4:30">
      <c r="D98" s="99"/>
      <c r="AD98" s="96"/>
    </row>
    <row r="99" spans="4:30">
      <c r="D99" s="99"/>
      <c r="AD99" s="96"/>
    </row>
    <row r="100" spans="4:30">
      <c r="D100" s="99"/>
      <c r="AD100" s="96"/>
    </row>
    <row r="101" spans="4:30">
      <c r="D101" s="99"/>
      <c r="AD101" s="96"/>
    </row>
    <row r="102" spans="4:30">
      <c r="D102" s="99"/>
      <c r="AD102" s="96"/>
    </row>
    <row r="103" spans="4:30">
      <c r="D103" s="99"/>
      <c r="AD103" s="96"/>
    </row>
    <row r="104" spans="4:30">
      <c r="D104" s="99"/>
      <c r="AD104" s="96"/>
    </row>
    <row r="105" spans="4:30">
      <c r="D105" s="99"/>
      <c r="AD105" s="96"/>
    </row>
    <row r="106" spans="4:30">
      <c r="D106" s="99"/>
      <c r="AD106" s="96"/>
    </row>
    <row r="107" spans="4:30">
      <c r="D107" s="99"/>
      <c r="AD107" s="96"/>
    </row>
    <row r="108" spans="4:30">
      <c r="D108" s="99"/>
      <c r="AD108" s="96"/>
    </row>
    <row r="109" spans="4:30">
      <c r="D109" s="99"/>
      <c r="AD109" s="96"/>
    </row>
    <row r="110" spans="4:30">
      <c r="D110" s="99"/>
      <c r="AD110" s="96"/>
    </row>
    <row r="111" spans="4:30">
      <c r="D111" s="99"/>
      <c r="AD111" s="96"/>
    </row>
    <row r="112" spans="4:30">
      <c r="D112" s="99"/>
      <c r="AD112" s="96"/>
    </row>
    <row r="113" spans="4:30">
      <c r="D113" s="99"/>
      <c r="AD113" s="96"/>
    </row>
    <row r="114" spans="4:30">
      <c r="D114" s="99"/>
      <c r="AD114" s="96"/>
    </row>
    <row r="115" spans="4:30">
      <c r="D115" s="99"/>
      <c r="AD115" s="96"/>
    </row>
    <row r="116" spans="4:30">
      <c r="D116" s="99"/>
      <c r="AD116" s="96"/>
    </row>
    <row r="117" spans="4:30">
      <c r="D117" s="99"/>
      <c r="AD117" s="96"/>
    </row>
    <row r="118" spans="4:30">
      <c r="D118" s="99"/>
      <c r="AD118" s="96"/>
    </row>
    <row r="119" spans="4:30">
      <c r="D119" s="99"/>
      <c r="AD119" s="96"/>
    </row>
    <row r="120" spans="4:30">
      <c r="D120" s="99"/>
      <c r="AD120" s="96"/>
    </row>
    <row r="121" spans="4:30">
      <c r="D121" s="99"/>
      <c r="AD121" s="96"/>
    </row>
    <row r="122" spans="4:30">
      <c r="D122" s="99"/>
      <c r="AD122" s="96"/>
    </row>
    <row r="123" spans="4:30">
      <c r="D123" s="99"/>
      <c r="AD123" s="96"/>
    </row>
    <row r="124" spans="4:30">
      <c r="D124" s="99"/>
      <c r="AD124" s="96"/>
    </row>
    <row r="125" spans="4:30">
      <c r="D125" s="99"/>
      <c r="AD125" s="96"/>
    </row>
    <row r="126" spans="4:30">
      <c r="D126" s="99"/>
      <c r="AD126" s="96"/>
    </row>
    <row r="127" spans="4:30">
      <c r="D127" s="99"/>
      <c r="AD127" s="96"/>
    </row>
    <row r="128" spans="4:30">
      <c r="D128" s="99"/>
      <c r="AD128" s="96"/>
    </row>
    <row r="129" spans="4:30">
      <c r="D129" s="99"/>
      <c r="AD129" s="96"/>
    </row>
    <row r="130" spans="4:30">
      <c r="D130" s="99"/>
      <c r="AD130" s="96"/>
    </row>
    <row r="131" spans="4:30">
      <c r="D131" s="99"/>
      <c r="AD131" s="96"/>
    </row>
    <row r="132" spans="4:30">
      <c r="D132" s="99"/>
      <c r="AD132" s="96"/>
    </row>
    <row r="133" spans="4:30">
      <c r="D133" s="99"/>
      <c r="AD133" s="96"/>
    </row>
    <row r="134" spans="4:30">
      <c r="D134" s="99"/>
      <c r="AD134" s="96"/>
    </row>
    <row r="135" spans="4:30">
      <c r="D135" s="99"/>
      <c r="AD135" s="96"/>
    </row>
    <row r="136" spans="4:30">
      <c r="D136" s="99"/>
      <c r="AD136" s="96"/>
    </row>
    <row r="137" spans="4:30">
      <c r="D137" s="99"/>
      <c r="AD137" s="96"/>
    </row>
    <row r="138" spans="4:30">
      <c r="D138" s="99"/>
      <c r="AD138" s="96"/>
    </row>
    <row r="139" spans="4:30">
      <c r="D139" s="99"/>
      <c r="AD139" s="96"/>
    </row>
    <row r="140" spans="4:30">
      <c r="D140" s="99"/>
      <c r="AD140" s="96"/>
    </row>
    <row r="141" spans="4:30">
      <c r="D141" s="99"/>
      <c r="AD141" s="96"/>
    </row>
    <row r="142" spans="4:30">
      <c r="D142" s="99"/>
      <c r="AD142" s="96"/>
    </row>
    <row r="143" spans="4:30">
      <c r="D143" s="99"/>
      <c r="AD143" s="96"/>
    </row>
    <row r="144" spans="4:30">
      <c r="D144" s="99"/>
      <c r="AD144" s="96"/>
    </row>
    <row r="145" spans="4:30">
      <c r="D145" s="99"/>
      <c r="AD145" s="96"/>
    </row>
    <row r="146" spans="4:30">
      <c r="D146" s="99"/>
      <c r="AD146" s="96"/>
    </row>
    <row r="147" spans="4:30">
      <c r="D147" s="99"/>
      <c r="AD147" s="96"/>
    </row>
    <row r="148" spans="4:30">
      <c r="D148" s="99"/>
      <c r="AD148" s="96"/>
    </row>
    <row r="149" spans="4:30">
      <c r="D149" s="99"/>
      <c r="AD149" s="96"/>
    </row>
    <row r="150" spans="4:30">
      <c r="D150" s="99"/>
      <c r="AD150" s="96"/>
    </row>
    <row r="151" spans="4:30">
      <c r="D151" s="99"/>
      <c r="AD151" s="96"/>
    </row>
    <row r="152" spans="4:30">
      <c r="D152" s="99"/>
      <c r="AD152" s="96"/>
    </row>
    <row r="153" spans="4:30">
      <c r="D153" s="99"/>
      <c r="AD153" s="96"/>
    </row>
    <row r="154" spans="4:30">
      <c r="D154" s="99"/>
      <c r="AD154" s="96"/>
    </row>
    <row r="155" spans="4:30">
      <c r="D155" s="99"/>
      <c r="AD155" s="96"/>
    </row>
    <row r="156" spans="4:30">
      <c r="D156" s="99"/>
      <c r="AD156" s="96"/>
    </row>
    <row r="157" spans="4:30">
      <c r="D157" s="99"/>
      <c r="AD157" s="96"/>
    </row>
    <row r="158" spans="4:30">
      <c r="D158" s="99"/>
      <c r="AD158" s="96"/>
    </row>
    <row r="159" spans="4:30">
      <c r="D159" s="99"/>
      <c r="AD159" s="96"/>
    </row>
    <row r="160" spans="4:30">
      <c r="D160" s="99"/>
      <c r="AD160" s="96"/>
    </row>
    <row r="161" spans="4:30">
      <c r="D161" s="99"/>
      <c r="AD161" s="96"/>
    </row>
    <row r="162" spans="4:30">
      <c r="D162" s="99"/>
      <c r="AD162" s="96"/>
    </row>
    <row r="163" spans="4:30">
      <c r="D163" s="99"/>
      <c r="AD163" s="96"/>
    </row>
    <row r="164" spans="4:30">
      <c r="D164" s="99"/>
      <c r="AD164" s="96"/>
    </row>
    <row r="165" spans="4:30">
      <c r="D165" s="99"/>
      <c r="AD165" s="96"/>
    </row>
    <row r="166" spans="4:30">
      <c r="D166" s="99"/>
      <c r="AD166" s="96"/>
    </row>
    <row r="167" spans="4:30">
      <c r="D167" s="99"/>
      <c r="AD167" s="96"/>
    </row>
    <row r="168" spans="4:30">
      <c r="D168" s="99"/>
      <c r="AD168" s="96"/>
    </row>
    <row r="169" spans="4:30">
      <c r="D169" s="99"/>
      <c r="AD169" s="96"/>
    </row>
    <row r="170" spans="4:30">
      <c r="D170" s="99"/>
      <c r="AD170" s="96"/>
    </row>
    <row r="171" spans="4:30">
      <c r="D171" s="99"/>
      <c r="AD171" s="96"/>
    </row>
    <row r="172" spans="4:30">
      <c r="D172" s="99"/>
      <c r="AD172" s="96"/>
    </row>
    <row r="173" spans="4:30">
      <c r="D173" s="99"/>
      <c r="AD173" s="96"/>
    </row>
    <row r="174" spans="4:30">
      <c r="D174" s="99"/>
      <c r="AD174" s="96"/>
    </row>
    <row r="175" spans="4:30">
      <c r="D175" s="99"/>
      <c r="AD175" s="96"/>
    </row>
    <row r="176" spans="4:30">
      <c r="D176" s="99"/>
      <c r="AD176" s="96"/>
    </row>
    <row r="177" spans="4:30">
      <c r="D177" s="99"/>
      <c r="AD177" s="96"/>
    </row>
    <row r="178" spans="4:30">
      <c r="D178" s="99"/>
      <c r="AD178" s="96"/>
    </row>
    <row r="179" spans="4:30">
      <c r="D179" s="99"/>
      <c r="AD179" s="96"/>
    </row>
    <row r="180" spans="4:30">
      <c r="D180" s="99"/>
      <c r="AD180" s="96"/>
    </row>
    <row r="181" spans="4:30">
      <c r="D181" s="99"/>
      <c r="AD181" s="96"/>
    </row>
    <row r="182" spans="4:30">
      <c r="D182" s="99"/>
      <c r="AD182" s="96"/>
    </row>
    <row r="183" spans="4:30">
      <c r="D183" s="99"/>
      <c r="AD183" s="96"/>
    </row>
    <row r="184" spans="4:30">
      <c r="D184" s="99"/>
      <c r="AD184" s="96"/>
    </row>
    <row r="185" spans="4:30">
      <c r="D185" s="99"/>
      <c r="AD185" s="96"/>
    </row>
    <row r="186" spans="4:30">
      <c r="D186" s="99"/>
      <c r="AD186" s="96"/>
    </row>
    <row r="187" spans="4:30">
      <c r="D187" s="99"/>
      <c r="AD187" s="96"/>
    </row>
    <row r="188" spans="4:30">
      <c r="D188" s="99"/>
      <c r="AD188" s="96"/>
    </row>
    <row r="189" spans="4:30">
      <c r="D189" s="99"/>
      <c r="AD189" s="96"/>
    </row>
    <row r="190" spans="4:30">
      <c r="D190" s="99"/>
      <c r="AD190" s="96"/>
    </row>
    <row r="191" spans="4:30">
      <c r="D191" s="99"/>
      <c r="AD191" s="96"/>
    </row>
    <row r="192" spans="4:30">
      <c r="D192" s="99"/>
      <c r="AD192" s="96"/>
    </row>
    <row r="193" spans="4:30">
      <c r="D193" s="99"/>
      <c r="AD193" s="96"/>
    </row>
    <row r="194" spans="4:30">
      <c r="D194" s="99"/>
    </row>
    <row r="195" spans="4:30">
      <c r="D195" s="99"/>
    </row>
    <row r="196" spans="4:30">
      <c r="D196" s="99"/>
    </row>
    <row r="197" spans="4:30">
      <c r="D197" s="99"/>
    </row>
    <row r="198" spans="4:30">
      <c r="D198" s="99"/>
    </row>
    <row r="199" spans="4:30">
      <c r="D199" s="99"/>
    </row>
    <row r="200" spans="4:30">
      <c r="D200" s="99"/>
    </row>
    <row r="201" spans="4:30">
      <c r="D201" s="99"/>
    </row>
    <row r="202" spans="4:30">
      <c r="D202" s="99"/>
    </row>
    <row r="203" spans="4:30">
      <c r="D203" s="99"/>
    </row>
    <row r="204" spans="4:30">
      <c r="D204" s="99"/>
    </row>
    <row r="205" spans="4:30">
      <c r="D205" s="99"/>
    </row>
    <row r="206" spans="4:30">
      <c r="D206" s="99"/>
    </row>
    <row r="207" spans="4:30">
      <c r="D207" s="99"/>
    </row>
    <row r="208" spans="4:30">
      <c r="D208" s="99"/>
    </row>
    <row r="209" spans="4:4">
      <c r="D209" s="99"/>
    </row>
    <row r="210" spans="4:4">
      <c r="D210" s="99"/>
    </row>
    <row r="211" spans="4:4">
      <c r="D211" s="99"/>
    </row>
    <row r="212" spans="4:4">
      <c r="D212" s="99"/>
    </row>
    <row r="213" spans="4:4">
      <c r="D213" s="99"/>
    </row>
    <row r="214" spans="4:4">
      <c r="D214" s="99"/>
    </row>
    <row r="215" spans="4:4">
      <c r="D215" s="99"/>
    </row>
    <row r="216" spans="4:4">
      <c r="D216" s="99"/>
    </row>
    <row r="217" spans="4:4">
      <c r="D217" s="99"/>
    </row>
    <row r="218" spans="4:4">
      <c r="D218" s="99"/>
    </row>
    <row r="219" spans="4:4">
      <c r="D219" s="99"/>
    </row>
    <row r="220" spans="4:4">
      <c r="D220" s="99"/>
    </row>
    <row r="221" spans="4:4">
      <c r="D221" s="99"/>
    </row>
    <row r="222" spans="4:4">
      <c r="D222" s="99"/>
    </row>
    <row r="223" spans="4:4">
      <c r="D223" s="99"/>
    </row>
    <row r="224" spans="4:4">
      <c r="D224" s="99"/>
    </row>
    <row r="225" spans="4:4">
      <c r="D225" s="99"/>
    </row>
    <row r="226" spans="4:4">
      <c r="D226" s="99"/>
    </row>
    <row r="227" spans="4:4">
      <c r="D227" s="99"/>
    </row>
    <row r="228" spans="4:4">
      <c r="D228" s="99"/>
    </row>
    <row r="229" spans="4:4">
      <c r="D229" s="99"/>
    </row>
    <row r="230" spans="4:4">
      <c r="D230" s="99"/>
    </row>
    <row r="231" spans="4:4">
      <c r="D231" s="99"/>
    </row>
    <row r="232" spans="4:4">
      <c r="D232" s="99"/>
    </row>
    <row r="233" spans="4:4">
      <c r="D233" s="99"/>
    </row>
    <row r="234" spans="4:4">
      <c r="D234" s="99"/>
    </row>
    <row r="235" spans="4:4">
      <c r="D235" s="99"/>
    </row>
    <row r="236" spans="4:4">
      <c r="D236" s="99"/>
    </row>
    <row r="237" spans="4:4">
      <c r="D237" s="99"/>
    </row>
    <row r="238" spans="4:4">
      <c r="D238" s="99"/>
    </row>
    <row r="239" spans="4:4">
      <c r="D239" s="99"/>
    </row>
    <row r="240" spans="4:4">
      <c r="D240" s="99"/>
    </row>
  </sheetData>
  <mergeCells count="1">
    <mergeCell ref="Y2:Y1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19</vt:i4>
      </vt:variant>
    </vt:vector>
  </HeadingPairs>
  <TitlesOfParts>
    <vt:vector size="19" baseType="lpstr">
      <vt:lpstr>Forside</vt:lpstr>
      <vt:lpstr>Udvikler</vt:lpstr>
      <vt:lpstr>MAC - Fejlfinding</vt:lpstr>
      <vt:lpstr>Kursusplan</vt:lpstr>
      <vt:lpstr>UDF - User Defined Functions</vt:lpstr>
      <vt:lpstr>Opgaver UDF</vt:lpstr>
      <vt:lpstr>UDF 2</vt:lpstr>
      <vt:lpstr>Opgaver UDF 2</vt:lpstr>
      <vt:lpstr>Referencer</vt:lpstr>
      <vt:lpstr>Opgave Referencer</vt:lpstr>
      <vt:lpstr>Makrooptager</vt:lpstr>
      <vt:lpstr>Makrooptageren</vt:lpstr>
      <vt:lpstr>Ark1</vt:lpstr>
      <vt:lpstr>Mere om VBA</vt:lpstr>
      <vt:lpstr>Nyttig info</vt:lpstr>
      <vt:lpstr>Description UDF</vt:lpstr>
      <vt:lpstr>Ekstraopgave - UDF</vt:lpstr>
      <vt:lpstr>Ekstraopgave2 - UDF</vt:lpstr>
      <vt:lpstr>Ekstraopgave3 - UDF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Toftdahl</dc:creator>
  <cp:lastModifiedBy>Jeppe Vanderhaegen</cp:lastModifiedBy>
  <dcterms:created xsi:type="dcterms:W3CDTF">2014-04-26T09:35:54Z</dcterms:created>
  <dcterms:modified xsi:type="dcterms:W3CDTF">2022-10-13T14:11:12Z</dcterms:modified>
</cp:coreProperties>
</file>