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000001_{D241D555-79C0-7B44-80ED-24290410AF07}" xr6:coauthVersionLast="47" xr6:coauthVersionMax="47" xr10:uidLastSave="{00000000-0000-0000-0000-000000000000}"/>
  <bookViews>
    <workbookView xWindow="-108" yWindow="-108" windowWidth="23256" windowHeight="12576" activeTab="1" xr2:uid="{ED450944-FF6F-47FE-91F3-0356B1F696B9}"/>
  </bookViews>
  <sheets>
    <sheet name="DATA KARYAWAN" sheetId="1" r:id="rId1"/>
    <sheet name="SLIP GAJI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3" l="1"/>
  <c r="H15" i="3"/>
  <c r="D12" i="3"/>
  <c r="D11" i="3"/>
  <c r="D8" i="3"/>
  <c r="D7" i="3"/>
  <c r="D15" i="3"/>
  <c r="D17" i="3"/>
</calcChain>
</file>

<file path=xl/sharedStrings.xml><?xml version="1.0" encoding="utf-8"?>
<sst xmlns="http://schemas.openxmlformats.org/spreadsheetml/2006/main" count="51" uniqueCount="40">
  <si>
    <t>DATA GAJI KARYAWAN PT MAJU JAYA</t>
  </si>
  <si>
    <t>No.</t>
  </si>
  <si>
    <t>NIP</t>
  </si>
  <si>
    <t>Nama</t>
  </si>
  <si>
    <t>Jabatan</t>
  </si>
  <si>
    <t>Gaji Pokok</t>
  </si>
  <si>
    <t>Tunjangan Tetap</t>
  </si>
  <si>
    <t>PPh 21</t>
  </si>
  <si>
    <t>Andri</t>
  </si>
  <si>
    <t>Alivia</t>
  </si>
  <si>
    <t>Bima</t>
  </si>
  <si>
    <t>Ilham</t>
  </si>
  <si>
    <t>Content Writer</t>
  </si>
  <si>
    <t>Graphic Designer</t>
  </si>
  <si>
    <t>Digital Marketing</t>
  </si>
  <si>
    <t>Account Executive</t>
  </si>
  <si>
    <t>PT MAJU JAYA</t>
  </si>
  <si>
    <t>SLIP GAJI KARYAWAN BULAN AGUSTUS 2021</t>
  </si>
  <si>
    <t>:</t>
  </si>
  <si>
    <t>NAMA</t>
  </si>
  <si>
    <t>JABATAN</t>
  </si>
  <si>
    <t>PENDAPATAN</t>
  </si>
  <si>
    <t>Gaji Bersih</t>
  </si>
  <si>
    <t>POTONGAN</t>
  </si>
  <si>
    <t>TOTAL</t>
  </si>
  <si>
    <t>Selanjutnya, masukkan rumus Microsoft excel VLOOKUP pada format slip gaji yang sudah Anda buat.</t>
  </si>
  <si>
    <t>6. Rumus VLOOKUP akan digunakan pada beberapa sel yang menjadi faktor dalam cara menghitung gaji bersih di excel.</t>
  </si>
  <si>
    <t>Seperti Nama, Jabatan, Gaji Pokok, Tunjangan Tetap, dan PPh. Berikut rumusnya:</t>
  </si>
  <si>
    <r>
      <t>Masukkan rumus VLOOKUP pada kolom </t>
    </r>
    <r>
      <rPr>
        <sz val="12"/>
        <color rgb="FF232933"/>
        <rFont val="Arial"/>
        <family val="18"/>
      </rPr>
      <t>Nama </t>
    </r>
    <r>
      <rPr>
        <sz val="12"/>
        <color rgb="FF232933"/>
        <rFont val="Arial"/>
        <family val="18"/>
      </rPr>
      <t>pada sel D6 yaitu =VLOOKUP(D6;’DATA KARYAWAN’!B4:G7;</t>
    </r>
    <r>
      <rPr>
        <sz val="12"/>
        <color rgb="FF232933"/>
        <rFont val="Arial"/>
        <family val="18"/>
      </rPr>
      <t>2</t>
    </r>
    <r>
      <rPr>
        <sz val="12"/>
        <color rgb="FF232933"/>
        <rFont val="Arial"/>
        <family val="18"/>
      </rPr>
      <t>;FALSE)</t>
    </r>
  </si>
  <si>
    <r>
      <t>Masukkan rumus VLOOKUP pada kolom </t>
    </r>
    <r>
      <rPr>
        <sz val="12"/>
        <color rgb="FF232933"/>
        <rFont val="Arial"/>
        <family val="18"/>
      </rPr>
      <t>Jabatan </t>
    </r>
    <r>
      <rPr>
        <sz val="12"/>
        <color rgb="FF232933"/>
        <rFont val="Arial"/>
        <family val="18"/>
      </rPr>
      <t>pada sel D7 yaitu =VLOOKUP(D6;’DATA KARYAWAN’!B4:G7;</t>
    </r>
    <r>
      <rPr>
        <sz val="12"/>
        <color rgb="FF232933"/>
        <rFont val="Arial"/>
        <family val="18"/>
      </rPr>
      <t>3</t>
    </r>
    <r>
      <rPr>
        <sz val="12"/>
        <color rgb="FF232933"/>
        <rFont val="Arial"/>
        <family val="18"/>
      </rPr>
      <t>;FALSE)</t>
    </r>
  </si>
  <si>
    <r>
      <t>Masukkan rumus VLOOKUP pada kolom </t>
    </r>
    <r>
      <rPr>
        <sz val="12"/>
        <color rgb="FF232933"/>
        <rFont val="Arial"/>
        <family val="18"/>
      </rPr>
      <t>Gaji Pokok </t>
    </r>
    <r>
      <rPr>
        <sz val="12"/>
        <color rgb="FF232933"/>
        <rFont val="Arial"/>
        <family val="18"/>
      </rPr>
      <t>pada sel D11 yaitu =VLOOKUP(D6;’DATA KARYAWAN’!B4:G7;</t>
    </r>
    <r>
      <rPr>
        <sz val="12"/>
        <color rgb="FF232933"/>
        <rFont val="Arial"/>
        <family val="18"/>
      </rPr>
      <t>4</t>
    </r>
    <r>
      <rPr>
        <sz val="12"/>
        <color rgb="FF232933"/>
        <rFont val="Arial"/>
        <family val="18"/>
      </rPr>
      <t>;FALSE)</t>
    </r>
  </si>
  <si>
    <r>
      <t>Masukkan rumus VLOOKUP pada kolom </t>
    </r>
    <r>
      <rPr>
        <sz val="12"/>
        <color rgb="FF232933"/>
        <rFont val="Arial"/>
        <family val="18"/>
      </rPr>
      <t>Tunjangan </t>
    </r>
    <r>
      <rPr>
        <sz val="12"/>
        <color rgb="FF232933"/>
        <rFont val="Arial"/>
        <family val="18"/>
      </rPr>
      <t>pada sel D12 yaitu =VLOOKUP(D6;’DATA KARYAWAN’!B4:G7;</t>
    </r>
    <r>
      <rPr>
        <sz val="12"/>
        <color rgb="FF232933"/>
        <rFont val="Arial"/>
        <family val="18"/>
      </rPr>
      <t>5</t>
    </r>
    <r>
      <rPr>
        <sz val="12"/>
        <color rgb="FF232933"/>
        <rFont val="Arial"/>
        <family val="18"/>
      </rPr>
      <t>;FALSE)</t>
    </r>
  </si>
  <si>
    <t>Masukkan rumus VLOOKUP pada kolom PPh 21 pada sel H11 yaitu =VLOOKUP(D6;’DATA KARYAWAN’!B4:G7;6;FALSE)</t>
  </si>
  <si>
    <t>7. Keterangan rumus:</t>
  </si>
  <si>
    <r>
      <t>D6</t>
    </r>
    <r>
      <rPr>
        <sz val="12"/>
        <color rgb="FF232933"/>
        <rFont val="Arial"/>
        <family val="18"/>
      </rPr>
      <t> merupakan sel kolom NIP yang dijadikan sebagai acuan (lihat contoh gambar </t>
    </r>
    <r>
      <rPr>
        <i/>
        <sz val="12"/>
        <color rgb="FF232933"/>
        <rFont val="Arial"/>
        <family val="18"/>
      </rPr>
      <t>sheet </t>
    </r>
    <r>
      <rPr>
        <sz val="12"/>
        <color rgb="FF232933"/>
        <rFont val="Arial"/>
        <family val="18"/>
      </rPr>
      <t>SLIP GAJI). JIka sel NIP diubah sesuai dengan NIP Karyawan maka seluruh data akan berubah</t>
    </r>
  </si>
  <si>
    <t>‘DATA KARYAWAN’ merupakan sheet acuan data yang berisi data-data karyawan yang telah dibuat sebelumnya (lihat contoh gambar pertama)</t>
  </si>
  <si>
    <r>
      <t>B4:G7</t>
    </r>
    <r>
      <rPr>
        <sz val="12"/>
        <color rgb="FF232933"/>
        <rFont val="Arial"/>
        <family val="18"/>
      </rPr>
      <t> merupakan </t>
    </r>
    <r>
      <rPr>
        <i/>
        <sz val="12"/>
        <color rgb="FF232933"/>
        <rFont val="Arial"/>
        <family val="18"/>
      </rPr>
      <t>range </t>
    </r>
    <r>
      <rPr>
        <sz val="12"/>
        <color rgb="FF232933"/>
        <rFont val="Arial"/>
        <family val="18"/>
      </rPr>
      <t>data yang berada pada </t>
    </r>
    <r>
      <rPr>
        <i/>
        <sz val="12"/>
        <color rgb="FF232933"/>
        <rFont val="Arial"/>
        <family val="18"/>
      </rPr>
      <t>sheet </t>
    </r>
    <r>
      <rPr>
        <sz val="12"/>
        <color rgb="FF232933"/>
        <rFont val="Arial"/>
        <family val="18"/>
      </rPr>
      <t>DATA KARYAWAN (lihat contoh gambar pertama)</t>
    </r>
  </si>
  <si>
    <r>
      <t>Nilai 2-5</t>
    </r>
    <r>
      <rPr>
        <sz val="12"/>
        <color rgb="FF232933"/>
        <rFont val="Arial"/>
        <family val="18"/>
      </rPr>
      <t> maksudnya adalah urutan pada </t>
    </r>
    <r>
      <rPr>
        <i/>
        <sz val="12"/>
        <color rgb="FF232933"/>
        <rFont val="Arial"/>
        <family val="18"/>
      </rPr>
      <t>range </t>
    </r>
    <r>
      <rPr>
        <sz val="12"/>
        <color rgb="FF232933"/>
        <rFont val="Arial"/>
        <family val="18"/>
      </rPr>
      <t>data yang berada pada </t>
    </r>
    <r>
      <rPr>
        <i/>
        <sz val="12"/>
        <color rgb="FF232933"/>
        <rFont val="Arial"/>
        <family val="18"/>
      </rPr>
      <t>sheet </t>
    </r>
    <r>
      <rPr>
        <sz val="12"/>
        <color rgb="FF232933"/>
        <rFont val="Arial"/>
        <family val="18"/>
      </rPr>
      <t>data karyawan. Dimana kolom NIK urutan 1, kolom Nama urutan 2, dan seterusnya (lihat contoh gambar pertama)</t>
    </r>
  </si>
  <si>
    <t>8. Setelah Anda menyelesaikan rumusnya pada tiap-tiap sel. Makan Anda tinggal masukkan Nomor Induk Pegawai (NIP) pada sel NIP (D6)</t>
  </si>
  <si>
    <t>9. Secara otomatis, data karyawan akan berubah jika NIP yang dimasukkan akan berubah. Lihat gambar di bawah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</si>
</sst>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8"/>
      <scheme val="minor"/>
    </font>
    <font>
      <sz val="12"/>
      <color rgb="FF232933"/>
      <name val="Arial"/>
      <family val="18"/>
    </font>
    <font>
      <sz val="12"/>
      <color rgb="FF232933"/>
      <name val="Arial"/>
      <family val="18"/>
    </font>
    <font>
      <i/>
      <sz val="12"/>
      <color rgb="FF232933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6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 indent="1"/>
    </xf>
    <xf numFmtId="0" fontId="2" fillId="0" borderId="4" xfId="0" applyFont="1" applyBorder="1"/>
    <xf numFmtId="0" fontId="2" fillId="0" borderId="0" xfId="0" applyFont="1" applyBorder="1"/>
    <xf numFmtId="6" fontId="0" fillId="0" borderId="0" xfId="0" applyNumberFormat="1" applyBorder="1" applyAlignment="1">
      <alignment horizontal="right" indent="1"/>
    </xf>
    <xf numFmtId="6" fontId="0" fillId="0" borderId="5" xfId="0" applyNumberFormat="1" applyBorder="1" applyAlignment="1">
      <alignment horizontal="right" indent="1"/>
    </xf>
    <xf numFmtId="0" fontId="0" fillId="0" borderId="5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6" fontId="0" fillId="0" borderId="0" xfId="0" applyNumberFormat="1" applyBorder="1"/>
    <xf numFmtId="0" fontId="4" fillId="2" borderId="0" xfId="1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lenta.co/blog/panduan-lengkap-penghitungan-pph-21-karyawan-dengan-contoh-soal/" TargetMode="External" /><Relationship Id="rId2" Type="http://schemas.openxmlformats.org/officeDocument/2006/relationships/hyperlink" Target="https://www.talenta.co/blog/contoh-cara-menghitung-gaji-bersih-karyawan-di-excel-bulanan-prorata/" TargetMode="External" /><Relationship Id="rId1" Type="http://schemas.openxmlformats.org/officeDocument/2006/relationships/hyperlink" Target="https://www.talenta.co/blog/rumus-lengkap-microsoft-excel-yang-harus-anda-ketahui/" TargetMode="External" /><Relationship Id="rId4" Type="http://schemas.openxmlformats.org/officeDocument/2006/relationships/hyperlink" Target="https://www.talenta.co/blog/berikut-contoh-data-karyawan-pada-sistem-hris-dan-excel-di-perusahaa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6FDF-63F6-470A-B8E4-201026B3D2B0}">
  <dimension ref="A1:G7"/>
  <sheetViews>
    <sheetView topLeftCell="B1" workbookViewId="0">
      <selection activeCell="D19" sqref="D19"/>
    </sheetView>
  </sheetViews>
  <sheetFormatPr defaultRowHeight="15" x14ac:dyDescent="0.2"/>
  <cols>
    <col min="1" max="1" width="4.16796875" customWidth="1"/>
    <col min="2" max="2" width="15.87109375" customWidth="1"/>
    <col min="3" max="3" width="8.7421875" customWidth="1"/>
    <col min="4" max="4" width="18.6953125" customWidth="1"/>
    <col min="5" max="5" width="15.87109375" customWidth="1"/>
    <col min="6" max="6" width="13.44921875" customWidth="1"/>
    <col min="7" max="7" width="13.5859375" customWidth="1"/>
  </cols>
  <sheetData>
    <row r="1" spans="1:7" x14ac:dyDescent="0.2">
      <c r="A1" s="23" t="s">
        <v>0</v>
      </c>
      <c r="B1" s="23"/>
      <c r="C1" s="23"/>
      <c r="D1" s="23"/>
      <c r="E1" s="23"/>
      <c r="F1" s="23"/>
      <c r="G1" s="23"/>
    </row>
    <row r="3" spans="1:7" ht="27.7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>
        <v>1</v>
      </c>
      <c r="B4" s="3">
        <v>41501</v>
      </c>
      <c r="C4" s="2" t="s">
        <v>8</v>
      </c>
      <c r="D4" s="2" t="s">
        <v>12</v>
      </c>
      <c r="E4" s="4">
        <v>5000000</v>
      </c>
      <c r="F4" s="4">
        <v>200000</v>
      </c>
      <c r="G4" s="4">
        <v>35000</v>
      </c>
    </row>
    <row r="5" spans="1:7" x14ac:dyDescent="0.2">
      <c r="A5">
        <v>2</v>
      </c>
      <c r="B5" s="3">
        <v>41502</v>
      </c>
      <c r="C5" s="2" t="s">
        <v>9</v>
      </c>
      <c r="D5" s="2" t="s">
        <v>13</v>
      </c>
      <c r="E5" s="4">
        <v>6000000</v>
      </c>
      <c r="F5" s="4">
        <v>200000</v>
      </c>
      <c r="G5" s="4">
        <v>40800</v>
      </c>
    </row>
    <row r="6" spans="1:7" x14ac:dyDescent="0.2">
      <c r="A6">
        <v>3</v>
      </c>
      <c r="B6" s="3">
        <v>41503</v>
      </c>
      <c r="C6" s="2" t="s">
        <v>10</v>
      </c>
      <c r="D6" s="2" t="s">
        <v>14</v>
      </c>
      <c r="E6" s="4">
        <v>8000000</v>
      </c>
      <c r="F6" s="4">
        <v>200000</v>
      </c>
      <c r="G6" s="4">
        <v>185000</v>
      </c>
    </row>
    <row r="7" spans="1:7" x14ac:dyDescent="0.2">
      <c r="A7">
        <v>4</v>
      </c>
      <c r="B7" s="3">
        <v>41504</v>
      </c>
      <c r="C7" s="2" t="s">
        <v>11</v>
      </c>
      <c r="D7" s="2" t="s">
        <v>15</v>
      </c>
      <c r="E7" s="4">
        <v>5000000</v>
      </c>
      <c r="F7" s="4">
        <v>200000</v>
      </c>
      <c r="G7" s="4">
        <v>35000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33FF-5495-4AD6-B2D8-223617DB210A}">
  <dimension ref="B2:H35"/>
  <sheetViews>
    <sheetView tabSelected="1" topLeftCell="A2" workbookViewId="0">
      <selection activeCell="B21" sqref="B21:B35"/>
    </sheetView>
  </sheetViews>
  <sheetFormatPr defaultRowHeight="15" x14ac:dyDescent="0.2"/>
  <cols>
    <col min="2" max="2" width="34.4375" customWidth="1"/>
    <col min="3" max="3" width="1.4765625" customWidth="1"/>
    <col min="4" max="4" width="16.6796875" customWidth="1"/>
    <col min="5" max="5" width="5.78125" customWidth="1"/>
    <col min="6" max="6" width="11.703125" customWidth="1"/>
    <col min="7" max="7" width="1.61328125" customWidth="1"/>
    <col min="8" max="8" width="12.5078125" customWidth="1"/>
  </cols>
  <sheetData>
    <row r="2" spans="2:8" x14ac:dyDescent="0.2">
      <c r="B2" s="24" t="s">
        <v>16</v>
      </c>
      <c r="C2" s="25"/>
      <c r="D2" s="25"/>
      <c r="E2" s="25"/>
      <c r="F2" s="25"/>
      <c r="G2" s="25"/>
      <c r="H2" s="26"/>
    </row>
    <row r="3" spans="2:8" x14ac:dyDescent="0.2">
      <c r="B3" s="5"/>
      <c r="C3" s="6"/>
      <c r="D3" s="6"/>
      <c r="E3" s="6"/>
      <c r="F3" s="6"/>
      <c r="G3" s="6"/>
      <c r="H3" s="7"/>
    </row>
    <row r="4" spans="2:8" x14ac:dyDescent="0.2">
      <c r="B4" s="27" t="s">
        <v>17</v>
      </c>
      <c r="C4" s="28"/>
      <c r="D4" s="28"/>
      <c r="E4" s="28"/>
      <c r="F4" s="28"/>
      <c r="G4" s="28"/>
      <c r="H4" s="29"/>
    </row>
    <row r="5" spans="2:8" x14ac:dyDescent="0.2">
      <c r="B5" s="5"/>
      <c r="C5" s="6"/>
      <c r="D5" s="6"/>
      <c r="E5" s="6"/>
      <c r="F5" s="6"/>
      <c r="G5" s="6"/>
      <c r="H5" s="7"/>
    </row>
    <row r="6" spans="2:8" x14ac:dyDescent="0.2">
      <c r="B6" s="5" t="s">
        <v>2</v>
      </c>
      <c r="C6" s="6" t="s">
        <v>18</v>
      </c>
      <c r="D6" s="6">
        <v>41501</v>
      </c>
      <c r="E6" s="6"/>
      <c r="F6" s="6"/>
      <c r="G6" s="6"/>
      <c r="H6" s="7"/>
    </row>
    <row r="7" spans="2:8" x14ac:dyDescent="0.2">
      <c r="B7" s="5" t="s">
        <v>19</v>
      </c>
      <c r="C7" s="6" t="s">
        <v>18</v>
      </c>
      <c r="D7" s="8" t="str">
        <f>VLOOKUP(D6,'DATA KARYAWAN'!B4:G7,2,FALSE)</f>
        <v>Andri</v>
      </c>
      <c r="E7" s="6"/>
      <c r="F7" s="6"/>
      <c r="G7" s="6"/>
      <c r="H7" s="7"/>
    </row>
    <row r="8" spans="2:8" x14ac:dyDescent="0.2">
      <c r="B8" s="5" t="s">
        <v>20</v>
      </c>
      <c r="C8" s="6" t="s">
        <v>18</v>
      </c>
      <c r="D8" s="8" t="str">
        <f>VLOOKUP(D6,'DATA KARYAWAN'!B4:G7,3,FALSE)</f>
        <v>Content Writer</v>
      </c>
      <c r="E8" s="6"/>
      <c r="F8" s="6"/>
      <c r="G8" s="6"/>
      <c r="H8" s="7"/>
    </row>
    <row r="9" spans="2:8" x14ac:dyDescent="0.2">
      <c r="B9" s="5"/>
      <c r="C9" s="6"/>
      <c r="D9" s="6"/>
      <c r="E9" s="6"/>
      <c r="F9" s="6"/>
      <c r="G9" s="6"/>
      <c r="H9" s="7"/>
    </row>
    <row r="10" spans="2:8" x14ac:dyDescent="0.2">
      <c r="B10" s="9" t="s">
        <v>21</v>
      </c>
      <c r="C10" s="6"/>
      <c r="D10" s="6"/>
      <c r="E10" s="6"/>
      <c r="F10" s="10" t="s">
        <v>23</v>
      </c>
      <c r="G10" s="6"/>
      <c r="H10" s="7"/>
    </row>
    <row r="11" spans="2:8" x14ac:dyDescent="0.2">
      <c r="B11" s="5" t="s">
        <v>5</v>
      </c>
      <c r="C11" s="6" t="s">
        <v>18</v>
      </c>
      <c r="D11" s="11">
        <f>VLOOKUP(D6,'DATA KARYAWAN'!B4:G7,4,FALSE)</f>
        <v>5000000</v>
      </c>
      <c r="E11" s="6"/>
      <c r="F11" s="6" t="s">
        <v>7</v>
      </c>
      <c r="G11" s="6" t="s">
        <v>18</v>
      </c>
      <c r="H11" s="12">
        <f>VLOOKUP(D6,'DATA KARYAWAN'!B4:G7,6,FALSE)</f>
        <v>35000</v>
      </c>
    </row>
    <row r="12" spans="2:8" x14ac:dyDescent="0.2">
      <c r="B12" s="5" t="s">
        <v>6</v>
      </c>
      <c r="C12" s="6" t="s">
        <v>18</v>
      </c>
      <c r="D12" s="11">
        <f>VLOOKUP(D6,'DATA KARYAWAN'!B4:G7,5,FALSE)</f>
        <v>200000</v>
      </c>
      <c r="E12" s="6"/>
      <c r="F12" s="6"/>
      <c r="G12" s="6"/>
      <c r="H12" s="13"/>
    </row>
    <row r="13" spans="2:8" x14ac:dyDescent="0.2">
      <c r="B13" s="5"/>
      <c r="C13" s="6"/>
      <c r="D13" s="14"/>
      <c r="E13" s="6"/>
      <c r="F13" s="6"/>
      <c r="G13" s="6"/>
      <c r="H13" s="13"/>
    </row>
    <row r="14" spans="2:8" x14ac:dyDescent="0.2">
      <c r="B14" s="5"/>
      <c r="C14" s="6"/>
      <c r="D14" s="14"/>
      <c r="E14" s="6"/>
      <c r="F14" s="6"/>
      <c r="G14" s="6"/>
      <c r="H14" s="13"/>
    </row>
    <row r="15" spans="2:8" x14ac:dyDescent="0.2">
      <c r="B15" s="9" t="s">
        <v>24</v>
      </c>
      <c r="C15" s="6" t="s">
        <v>18</v>
      </c>
      <c r="D15" s="11">
        <f>SUM(D11:D12)</f>
        <v>5200000</v>
      </c>
      <c r="E15" s="6"/>
      <c r="F15" s="6"/>
      <c r="G15" s="6"/>
      <c r="H15" s="12">
        <f>SUM(H11)</f>
        <v>35000</v>
      </c>
    </row>
    <row r="16" spans="2:8" x14ac:dyDescent="0.2">
      <c r="B16" s="5"/>
      <c r="C16" s="6"/>
      <c r="D16" s="6"/>
      <c r="E16" s="6"/>
      <c r="F16" s="6"/>
      <c r="G16" s="6"/>
      <c r="H16" s="7"/>
    </row>
    <row r="17" spans="2:8" x14ac:dyDescent="0.2">
      <c r="B17" s="15" t="s">
        <v>22</v>
      </c>
      <c r="C17" s="6" t="s">
        <v>18</v>
      </c>
      <c r="D17" s="19">
        <f>D15-H15</f>
        <v>5165000</v>
      </c>
      <c r="E17" s="6"/>
      <c r="F17" s="6"/>
      <c r="G17" s="6"/>
      <c r="H17" s="7"/>
    </row>
    <row r="18" spans="2:8" x14ac:dyDescent="0.2">
      <c r="B18" s="5"/>
      <c r="C18" s="6"/>
      <c r="D18" s="6"/>
      <c r="E18" s="6"/>
      <c r="F18" s="6"/>
      <c r="G18" s="6"/>
      <c r="H18" s="7"/>
    </row>
    <row r="19" spans="2:8" x14ac:dyDescent="0.2">
      <c r="B19" s="16"/>
      <c r="C19" s="17"/>
      <c r="D19" s="17"/>
      <c r="E19" s="17"/>
      <c r="F19" s="17"/>
      <c r="G19" s="17"/>
      <c r="H19" s="18"/>
    </row>
    <row r="21" spans="2:8" ht="41.25" x14ac:dyDescent="0.2">
      <c r="B21" s="20" t="s">
        <v>25</v>
      </c>
    </row>
    <row r="22" spans="2:8" ht="54.75" x14ac:dyDescent="0.2">
      <c r="B22" s="20" t="s">
        <v>26</v>
      </c>
    </row>
    <row r="23" spans="2:8" ht="42.75" x14ac:dyDescent="0.2">
      <c r="B23" s="21" t="s">
        <v>27</v>
      </c>
    </row>
    <row r="24" spans="2:8" ht="57" x14ac:dyDescent="0.2">
      <c r="B24" s="21" t="s">
        <v>28</v>
      </c>
    </row>
    <row r="25" spans="2:8" ht="57" x14ac:dyDescent="0.2">
      <c r="B25" s="21" t="s">
        <v>29</v>
      </c>
    </row>
    <row r="26" spans="2:8" ht="57" x14ac:dyDescent="0.2">
      <c r="B26" s="21" t="s">
        <v>30</v>
      </c>
    </row>
    <row r="27" spans="2:8" ht="57" x14ac:dyDescent="0.2">
      <c r="B27" s="21" t="s">
        <v>31</v>
      </c>
    </row>
    <row r="28" spans="2:8" ht="54.75" x14ac:dyDescent="0.2">
      <c r="B28" s="20" t="s">
        <v>32</v>
      </c>
    </row>
    <row r="29" spans="2:8" x14ac:dyDescent="0.2">
      <c r="B29" s="21" t="s">
        <v>33</v>
      </c>
    </row>
    <row r="30" spans="2:8" ht="84" x14ac:dyDescent="0.2">
      <c r="B30" s="22" t="s">
        <v>34</v>
      </c>
    </row>
    <row r="31" spans="2:8" ht="68.25" x14ac:dyDescent="0.2">
      <c r="B31" s="20" t="s">
        <v>35</v>
      </c>
    </row>
    <row r="32" spans="2:8" ht="57" x14ac:dyDescent="0.2">
      <c r="B32" s="22" t="s">
        <v>36</v>
      </c>
    </row>
    <row r="33" spans="2:2" ht="84" x14ac:dyDescent="0.2">
      <c r="B33" s="22" t="s">
        <v>37</v>
      </c>
    </row>
    <row r="34" spans="2:2" ht="70.5" x14ac:dyDescent="0.2">
      <c r="B34" s="21" t="s">
        <v>38</v>
      </c>
    </row>
    <row r="35" spans="2:2" ht="57" x14ac:dyDescent="0.2">
      <c r="B35" s="21" t="s">
        <v>39</v>
      </c>
    </row>
  </sheetData>
  <mergeCells count="2">
    <mergeCell ref="B2:H2"/>
    <mergeCell ref="B4:H4"/>
  </mergeCells>
  <hyperlinks>
    <hyperlink ref="B21" r:id="rId1" xr:uid="{92EC50CC-270E-7D46-BC83-898D89F7A644}"/>
    <hyperlink ref="B22" r:id="rId2" xr:uid="{16243483-C15F-A044-A7AD-BAC947B59999}"/>
    <hyperlink ref="B28" r:id="rId3" xr:uid="{686F869D-A5D3-B44D-83F7-966B93B8B06F}"/>
    <hyperlink ref="B31" r:id="rId4" xr:uid="{D9A6F278-24C1-9746-9BCC-A656711B21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 KARYAWAN</vt:lpstr>
      <vt:lpstr>SLIP GAJI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2021-08-15T00:21:25Z</dcterms:created>
  <dcterms:modified xsi:type="dcterms:W3CDTF">2021-08-15T03:27:23Z</dcterms:modified>
</cp:coreProperties>
</file>