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880f395be32df0/Área de Trabalho/"/>
    </mc:Choice>
  </mc:AlternateContent>
  <xr:revisionPtr revIDLastSave="170" documentId="8_{CD413279-1A47-497A-A93D-859CD01D4B3F}" xr6:coauthVersionLast="47" xr6:coauthVersionMax="47" xr10:uidLastSave="{1C4BBD06-F500-4599-9C46-EB4233904817}"/>
  <bookViews>
    <workbookView xWindow="-108" yWindow="-108" windowWidth="23256" windowHeight="12456" firstSheet="1" activeTab="5" xr2:uid="{7801C86C-C0B4-43C0-B157-7B305D5282D5}"/>
  </bookViews>
  <sheets>
    <sheet name="electrical infrastructure" sheetId="1" r:id="rId1"/>
    <sheet name="suitable area (wind)" sheetId="2" r:id="rId2"/>
    <sheet name="wind density" sheetId="3" r:id="rId3"/>
    <sheet name="solar density" sheetId="5" r:id="rId4"/>
    <sheet name="suitable area (solar)" sheetId="6" r:id="rId5"/>
    <sheet name="water potential" sheetId="7" r:id="rId6"/>
    <sheet name="temperature" sheetId="8" r:id="rId7"/>
    <sheet name="population" sheetId="9" r:id="rId8"/>
    <sheet name="GDP" sheetId="10" r:id="rId9"/>
    <sheet name="useful links" sheetId="11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5" i="7" l="1"/>
  <c r="D185" i="7"/>
  <c r="F185" i="7" s="1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F175" i="7" s="1"/>
  <c r="D175" i="7"/>
  <c r="E174" i="7"/>
  <c r="D174" i="7"/>
  <c r="E173" i="7"/>
  <c r="D173" i="7"/>
  <c r="F173" i="7" s="1"/>
  <c r="E172" i="7"/>
  <c r="D172" i="7"/>
  <c r="F172" i="7" s="1"/>
  <c r="E171" i="7"/>
  <c r="D171" i="7"/>
  <c r="E170" i="7"/>
  <c r="D170" i="7"/>
  <c r="E169" i="7"/>
  <c r="D169" i="7"/>
  <c r="F169" i="7" s="1"/>
  <c r="E168" i="7"/>
  <c r="D168" i="7"/>
  <c r="F168" i="7" s="1"/>
  <c r="E167" i="7"/>
  <c r="D167" i="7"/>
  <c r="E166" i="7"/>
  <c r="D166" i="7"/>
  <c r="E165" i="7"/>
  <c r="D165" i="7"/>
  <c r="F165" i="7" s="1"/>
  <c r="E164" i="7"/>
  <c r="D164" i="7"/>
  <c r="F164" i="7" s="1"/>
  <c r="E163" i="7"/>
  <c r="D163" i="7"/>
  <c r="E162" i="7"/>
  <c r="D162" i="7"/>
  <c r="E161" i="7"/>
  <c r="D161" i="7"/>
  <c r="E160" i="7"/>
  <c r="D160" i="7"/>
  <c r="F160" i="7" s="1"/>
  <c r="E159" i="7"/>
  <c r="D159" i="7"/>
  <c r="E158" i="7"/>
  <c r="D158" i="7"/>
  <c r="E157" i="7"/>
  <c r="D157" i="7"/>
  <c r="F157" i="7" s="1"/>
  <c r="E156" i="7"/>
  <c r="D156" i="7"/>
  <c r="E155" i="7"/>
  <c r="D155" i="7"/>
  <c r="E154" i="7"/>
  <c r="D154" i="7"/>
  <c r="E153" i="7"/>
  <c r="D153" i="7"/>
  <c r="F153" i="7" s="1"/>
  <c r="E152" i="7"/>
  <c r="D152" i="7"/>
  <c r="F152" i="7" s="1"/>
  <c r="E151" i="7"/>
  <c r="D151" i="7"/>
  <c r="E150" i="7"/>
  <c r="D150" i="7"/>
  <c r="E149" i="7"/>
  <c r="D149" i="7"/>
  <c r="E148" i="7"/>
  <c r="D148" i="7"/>
  <c r="F148" i="7" s="1"/>
  <c r="E147" i="7"/>
  <c r="D147" i="7"/>
  <c r="E146" i="7"/>
  <c r="D146" i="7"/>
  <c r="E145" i="7"/>
  <c r="D145" i="7"/>
  <c r="F145" i="7" s="1"/>
  <c r="E144" i="7"/>
  <c r="D144" i="7"/>
  <c r="F144" i="7" s="1"/>
  <c r="E143" i="7"/>
  <c r="D143" i="7"/>
  <c r="E142" i="7"/>
  <c r="D142" i="7"/>
  <c r="E141" i="7"/>
  <c r="D141" i="7"/>
  <c r="E140" i="7"/>
  <c r="D140" i="7"/>
  <c r="F140" i="7" s="1"/>
  <c r="E139" i="7"/>
  <c r="D139" i="7"/>
  <c r="E138" i="7"/>
  <c r="D138" i="7"/>
  <c r="E137" i="7"/>
  <c r="D137" i="7"/>
  <c r="F137" i="7" s="1"/>
  <c r="E136" i="7"/>
  <c r="D136" i="7"/>
  <c r="E135" i="7"/>
  <c r="D135" i="7"/>
  <c r="E134" i="7"/>
  <c r="D134" i="7"/>
  <c r="E133" i="7"/>
  <c r="D133" i="7"/>
  <c r="F133" i="7" s="1"/>
  <c r="E132" i="7"/>
  <c r="D132" i="7"/>
  <c r="E131" i="7"/>
  <c r="D131" i="7"/>
  <c r="E130" i="7"/>
  <c r="D130" i="7"/>
  <c r="E129" i="7"/>
  <c r="D129" i="7"/>
  <c r="E128" i="7"/>
  <c r="D128" i="7"/>
  <c r="F128" i="7" s="1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F120" i="7" s="1"/>
  <c r="E119" i="7"/>
  <c r="D119" i="7"/>
  <c r="E118" i="7"/>
  <c r="D118" i="7"/>
  <c r="E117" i="7"/>
  <c r="D117" i="7"/>
  <c r="F117" i="7" s="1"/>
  <c r="E116" i="7"/>
  <c r="D116" i="7"/>
  <c r="F116" i="7" s="1"/>
  <c r="E115" i="7"/>
  <c r="D115" i="7"/>
  <c r="E114" i="7"/>
  <c r="D114" i="7"/>
  <c r="E113" i="7"/>
  <c r="D113" i="7"/>
  <c r="F113" i="7" s="1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F105" i="7" s="1"/>
  <c r="E104" i="7"/>
  <c r="D104" i="7"/>
  <c r="E103" i="7"/>
  <c r="D103" i="7"/>
  <c r="E102" i="7"/>
  <c r="F102" i="7" s="1"/>
  <c r="D102" i="7"/>
  <c r="E101" i="7"/>
  <c r="D101" i="7"/>
  <c r="E100" i="7"/>
  <c r="D100" i="7"/>
  <c r="E99" i="7"/>
  <c r="D99" i="7"/>
  <c r="E98" i="7"/>
  <c r="D98" i="7"/>
  <c r="E97" i="7"/>
  <c r="D97" i="7"/>
  <c r="F97" i="7" s="1"/>
  <c r="E96" i="7"/>
  <c r="D96" i="7"/>
  <c r="F96" i="7" s="1"/>
  <c r="E95" i="7"/>
  <c r="D95" i="7"/>
  <c r="E94" i="7"/>
  <c r="D94" i="7"/>
  <c r="E93" i="7"/>
  <c r="D93" i="7"/>
  <c r="F93" i="7" s="1"/>
  <c r="E92" i="7"/>
  <c r="D92" i="7"/>
  <c r="F92" i="7" s="1"/>
  <c r="E91" i="7"/>
  <c r="D91" i="7"/>
  <c r="E90" i="7"/>
  <c r="D90" i="7"/>
  <c r="E89" i="7"/>
  <c r="D89" i="7"/>
  <c r="F89" i="7" s="1"/>
  <c r="E88" i="7"/>
  <c r="D88" i="7"/>
  <c r="E87" i="7"/>
  <c r="D87" i="7"/>
  <c r="E86" i="7"/>
  <c r="D86" i="7"/>
  <c r="E85" i="7"/>
  <c r="D85" i="7"/>
  <c r="F85" i="7" s="1"/>
  <c r="E84" i="7"/>
  <c r="D84" i="7"/>
  <c r="E83" i="7"/>
  <c r="D83" i="7"/>
  <c r="E82" i="7"/>
  <c r="D82" i="7"/>
  <c r="E81" i="7"/>
  <c r="D81" i="7"/>
  <c r="F81" i="7" s="1"/>
  <c r="E80" i="7"/>
  <c r="D80" i="7"/>
  <c r="F80" i="7" s="1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F73" i="7" s="1"/>
  <c r="E72" i="7"/>
  <c r="D72" i="7"/>
  <c r="E71" i="7"/>
  <c r="D71" i="7"/>
  <c r="E70" i="7"/>
  <c r="D70" i="7"/>
  <c r="E69" i="7"/>
  <c r="D69" i="7"/>
  <c r="F69" i="7" s="1"/>
  <c r="E68" i="7"/>
  <c r="D68" i="7"/>
  <c r="F68" i="7" s="1"/>
  <c r="E67" i="7"/>
  <c r="D67" i="7"/>
  <c r="E66" i="7"/>
  <c r="D66" i="7"/>
  <c r="E65" i="7"/>
  <c r="D65" i="7"/>
  <c r="E64" i="7"/>
  <c r="D64" i="7"/>
  <c r="F64" i="7" s="1"/>
  <c r="E63" i="7"/>
  <c r="D63" i="7"/>
  <c r="E62" i="7"/>
  <c r="D62" i="7"/>
  <c r="E61" i="7"/>
  <c r="D61" i="7"/>
  <c r="E60" i="7"/>
  <c r="D60" i="7"/>
  <c r="F60" i="7" s="1"/>
  <c r="E59" i="7"/>
  <c r="D59" i="7"/>
  <c r="E58" i="7"/>
  <c r="D58" i="7"/>
  <c r="E57" i="7"/>
  <c r="D57" i="7"/>
  <c r="E56" i="7"/>
  <c r="D56" i="7"/>
  <c r="F56" i="7" s="1"/>
  <c r="E55" i="7"/>
  <c r="D55" i="7"/>
  <c r="E54" i="7"/>
  <c r="D54" i="7"/>
  <c r="E53" i="7"/>
  <c r="F53" i="7" s="1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F44" i="7" s="1"/>
  <c r="E43" i="7"/>
  <c r="D43" i="7"/>
  <c r="E42" i="7"/>
  <c r="D42" i="7"/>
  <c r="F42" i="7" s="1"/>
  <c r="E41" i="7"/>
  <c r="D41" i="7"/>
  <c r="E40" i="7"/>
  <c r="D40" i="7"/>
  <c r="E39" i="7"/>
  <c r="D39" i="7"/>
  <c r="E38" i="7"/>
  <c r="D38" i="7"/>
  <c r="F38" i="7" s="1"/>
  <c r="E37" i="7"/>
  <c r="D37" i="7"/>
  <c r="E36" i="7"/>
  <c r="D36" i="7"/>
  <c r="E35" i="7"/>
  <c r="D35" i="7"/>
  <c r="E34" i="7"/>
  <c r="D34" i="7"/>
  <c r="F34" i="7" s="1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F20" i="7" s="1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F13" i="7" s="1"/>
  <c r="E12" i="7"/>
  <c r="D12" i="7"/>
  <c r="F12" i="7" s="1"/>
  <c r="E11" i="7"/>
  <c r="D11" i="7"/>
  <c r="E10" i="7"/>
  <c r="D10" i="7"/>
  <c r="E9" i="7"/>
  <c r="D9" i="7"/>
  <c r="E8" i="7"/>
  <c r="D8" i="7"/>
  <c r="F8" i="7" s="1"/>
  <c r="E7" i="7"/>
  <c r="D7" i="7"/>
  <c r="E6" i="7"/>
  <c r="D6" i="7"/>
  <c r="F6" i="7" s="1"/>
  <c r="E5" i="7"/>
  <c r="D5" i="7"/>
  <c r="F5" i="7" s="1"/>
  <c r="E4" i="7"/>
  <c r="D4" i="7"/>
  <c r="E3" i="7"/>
  <c r="D3" i="7"/>
  <c r="E2" i="7"/>
  <c r="D2" i="7"/>
  <c r="F2" i="7" s="1"/>
  <c r="F178" i="7" l="1"/>
  <c r="F176" i="7"/>
  <c r="F29" i="7"/>
  <c r="F182" i="7"/>
  <c r="F7" i="7"/>
  <c r="F11" i="7"/>
  <c r="F15" i="7"/>
  <c r="F43" i="7"/>
  <c r="F55" i="7"/>
  <c r="F59" i="7"/>
  <c r="F63" i="7"/>
  <c r="F67" i="7"/>
  <c r="F179" i="7"/>
  <c r="F184" i="7"/>
  <c r="F36" i="7"/>
  <c r="F71" i="7"/>
  <c r="F79" i="7"/>
  <c r="F87" i="7"/>
  <c r="F91" i="7"/>
  <c r="F103" i="7"/>
  <c r="F107" i="7"/>
  <c r="F111" i="7"/>
  <c r="F115" i="7"/>
  <c r="F127" i="7"/>
  <c r="F135" i="7"/>
  <c r="F143" i="7"/>
  <c r="F159" i="7"/>
  <c r="F163" i="7"/>
  <c r="F171" i="7"/>
  <c r="F10" i="7"/>
  <c r="F30" i="7"/>
  <c r="F45" i="7"/>
  <c r="F49" i="7"/>
  <c r="F57" i="7"/>
  <c r="F61" i="7"/>
  <c r="F65" i="7"/>
  <c r="F58" i="7"/>
  <c r="F62" i="7"/>
  <c r="F66" i="7"/>
  <c r="F141" i="7"/>
  <c r="F35" i="7"/>
  <c r="F39" i="7"/>
  <c r="F82" i="7"/>
  <c r="F94" i="7"/>
  <c r="F98" i="7"/>
  <c r="F110" i="7"/>
  <c r="F114" i="7"/>
  <c r="F118" i="7"/>
  <c r="F122" i="7"/>
  <c r="F130" i="7"/>
  <c r="F142" i="7"/>
  <c r="F154" i="7"/>
  <c r="F158" i="7"/>
  <c r="F166" i="7"/>
  <c r="F170" i="7"/>
  <c r="F76" i="7"/>
  <c r="F126" i="7"/>
  <c r="F51" i="7"/>
  <c r="F46" i="7"/>
  <c r="F75" i="7"/>
  <c r="F181" i="7"/>
  <c r="F41" i="7"/>
  <c r="F33" i="7"/>
  <c r="F37" i="7"/>
  <c r="F52" i="7"/>
  <c r="F78" i="7"/>
  <c r="F100" i="7"/>
  <c r="F88" i="7"/>
  <c r="F17" i="7"/>
  <c r="F21" i="7"/>
  <c r="F26" i="7"/>
  <c r="F31" i="7"/>
  <c r="F40" i="7"/>
  <c r="F54" i="7"/>
  <c r="F77" i="7"/>
  <c r="F25" i="7"/>
  <c r="F50" i="7"/>
  <c r="F70" i="7"/>
  <c r="F84" i="7"/>
  <c r="F99" i="7"/>
  <c r="F106" i="7"/>
  <c r="F112" i="7"/>
  <c r="F121" i="7"/>
  <c r="F125" i="7"/>
  <c r="F129" i="7"/>
  <c r="F134" i="7"/>
  <c r="F138" i="7"/>
  <c r="F146" i="7"/>
  <c r="F149" i="7"/>
  <c r="F167" i="7"/>
  <c r="F177" i="7"/>
  <c r="F151" i="7"/>
  <c r="F156" i="7"/>
  <c r="F161" i="7"/>
  <c r="F74" i="7"/>
  <c r="F83" i="7"/>
  <c r="F180" i="7"/>
  <c r="F9" i="7"/>
  <c r="F19" i="7"/>
  <c r="F23" i="7"/>
  <c r="F48" i="7"/>
  <c r="F101" i="7"/>
  <c r="F124" i="7"/>
  <c r="F47" i="7"/>
  <c r="F86" i="7"/>
  <c r="F95" i="7"/>
  <c r="F104" i="7"/>
  <c r="F109" i="7"/>
  <c r="F123" i="7"/>
  <c r="F132" i="7"/>
  <c r="F136" i="7"/>
  <c r="F139" i="7"/>
  <c r="F150" i="7"/>
  <c r="F162" i="7"/>
  <c r="F174" i="7"/>
  <c r="F183" i="7"/>
  <c r="F18" i="7"/>
  <c r="F22" i="7"/>
  <c r="F28" i="7"/>
  <c r="F32" i="7"/>
  <c r="F72" i="7"/>
  <c r="F90" i="7"/>
  <c r="F108" i="7"/>
  <c r="F119" i="7"/>
  <c r="F131" i="7"/>
  <c r="F147" i="7"/>
  <c r="F155" i="7"/>
  <c r="F4" i="7"/>
  <c r="F16" i="7"/>
  <c r="F24" i="7"/>
  <c r="F3" i="7"/>
  <c r="F14" i="7"/>
  <c r="F27" i="7"/>
  <c r="F185" i="5" l="1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G2" i="1" l="1"/>
  <c r="D41" i="1" l="1"/>
  <c r="G41" i="1" s="1"/>
  <c r="D18" i="1"/>
  <c r="G18" i="1" s="1"/>
  <c r="D83" i="1"/>
  <c r="G83" i="1" s="1"/>
  <c r="D165" i="1"/>
  <c r="G165" i="1" s="1"/>
  <c r="D67" i="1"/>
  <c r="G67" i="1" s="1"/>
  <c r="D3" i="1"/>
  <c r="G3" i="1" s="1"/>
  <c r="D19" i="1"/>
  <c r="G19" i="1" s="1"/>
  <c r="D148" i="1"/>
  <c r="G148" i="1" s="1"/>
  <c r="D159" i="1"/>
  <c r="G159" i="1" s="1"/>
  <c r="D36" i="1"/>
  <c r="G36" i="1" s="1"/>
  <c r="D154" i="1"/>
  <c r="G154" i="1" s="1"/>
  <c r="D84" i="1"/>
  <c r="G84" i="1" s="1"/>
  <c r="D37" i="1"/>
  <c r="G37" i="1" s="1"/>
  <c r="D122" i="1"/>
  <c r="G122" i="1" s="1"/>
  <c r="D20" i="1"/>
  <c r="G20" i="1" s="1"/>
  <c r="D181" i="1"/>
  <c r="G181" i="1" s="1"/>
  <c r="D108" i="1"/>
  <c r="G108" i="1" s="1"/>
  <c r="D25" i="1" l="1"/>
  <c r="G25" i="1" s="1"/>
  <c r="D73" i="1"/>
  <c r="G73" i="1" s="1"/>
  <c r="D74" i="1"/>
  <c r="G74" i="1" s="1"/>
  <c r="D35" i="1"/>
  <c r="G35" i="1" s="1"/>
  <c r="D17" i="1"/>
  <c r="G17" i="1" s="1"/>
  <c r="D99" i="1"/>
  <c r="G99" i="1" s="1"/>
  <c r="D29" i="1"/>
  <c r="G29" i="1" s="1"/>
  <c r="D155" i="1"/>
  <c r="G155" i="1" s="1"/>
  <c r="D56" i="1"/>
  <c r="G56" i="1" s="1"/>
  <c r="D24" i="1"/>
  <c r="G24" i="1" s="1"/>
  <c r="D161" i="1"/>
  <c r="G161" i="1" s="1"/>
  <c r="D103" i="1"/>
  <c r="G103" i="1" s="1"/>
  <c r="D142" i="1"/>
  <c r="G142" i="1" s="1"/>
  <c r="D167" i="1"/>
  <c r="G167" i="1" s="1"/>
  <c r="D33" i="1"/>
  <c r="G33" i="1" s="1"/>
  <c r="D38" i="1"/>
  <c r="G38" i="1" s="1"/>
  <c r="D102" i="1"/>
  <c r="G102" i="1" s="1"/>
  <c r="D135" i="1"/>
  <c r="G135" i="1" s="1"/>
  <c r="D69" i="1"/>
  <c r="G69" i="1" s="1"/>
  <c r="D123" i="1"/>
  <c r="G123" i="1" s="1"/>
  <c r="D174" i="1"/>
  <c r="G174" i="1" s="1"/>
  <c r="D52" i="1"/>
  <c r="G52" i="1" s="1"/>
  <c r="D88" i="1"/>
  <c r="G88" i="1" s="1"/>
  <c r="D152" i="1"/>
  <c r="G152" i="1" s="1"/>
  <c r="D144" i="1"/>
  <c r="G144" i="1" s="1"/>
  <c r="D119" i="1"/>
  <c r="G119" i="1" s="1"/>
  <c r="D12" i="1"/>
  <c r="G12" i="1" s="1"/>
  <c r="D143" i="1"/>
  <c r="G143" i="1" s="1"/>
  <c r="D42" i="1"/>
  <c r="G42" i="1" s="1"/>
  <c r="D121" i="1"/>
  <c r="G121" i="1" s="1"/>
  <c r="D112" i="1"/>
  <c r="G112" i="1" s="1"/>
  <c r="D87" i="1"/>
  <c r="G87" i="1" s="1"/>
  <c r="D182" i="1"/>
  <c r="G182" i="1" s="1"/>
  <c r="D32" i="1"/>
  <c r="G32" i="1" s="1"/>
  <c r="D140" i="1"/>
  <c r="G140" i="1" s="1"/>
  <c r="D139" i="1"/>
  <c r="G139" i="1" s="1"/>
  <c r="D132" i="1"/>
  <c r="G132" i="1" s="1"/>
  <c r="D150" i="1"/>
  <c r="G150" i="1" s="1"/>
  <c r="D124" i="1"/>
  <c r="G124" i="1" s="1"/>
  <c r="D51" i="1"/>
  <c r="G51" i="1" s="1"/>
  <c r="D64" i="1"/>
  <c r="G64" i="1" s="1"/>
  <c r="D177" i="1"/>
  <c r="G177" i="1" s="1"/>
  <c r="D115" i="1"/>
  <c r="G115" i="1" s="1"/>
  <c r="D58" i="1"/>
  <c r="G58" i="1" s="1"/>
  <c r="D49" i="1"/>
  <c r="G49" i="1" s="1"/>
  <c r="D5" i="1"/>
  <c r="G5" i="1" s="1"/>
  <c r="D114" i="1"/>
  <c r="G114" i="1" s="1"/>
  <c r="D27" i="1"/>
  <c r="G27" i="1" s="1"/>
  <c r="D81" i="1"/>
  <c r="G81" i="1" s="1"/>
  <c r="D138" i="1"/>
  <c r="G138" i="1" s="1"/>
  <c r="D93" i="1"/>
  <c r="G93" i="1" s="1"/>
  <c r="D175" i="1"/>
  <c r="G175" i="1" s="1"/>
  <c r="D180" i="1"/>
  <c r="G180" i="1" s="1"/>
  <c r="D90" i="1"/>
  <c r="G90" i="1" s="1"/>
  <c r="D46" i="1"/>
  <c r="G46" i="1" s="1"/>
  <c r="D125" i="1"/>
  <c r="G125" i="1" s="1"/>
  <c r="D40" i="1"/>
  <c r="G40" i="1" s="1"/>
  <c r="D149" i="1"/>
  <c r="G149" i="1" s="1"/>
  <c r="D78" i="1"/>
  <c r="G78" i="1" s="1"/>
  <c r="D50" i="1"/>
  <c r="G50" i="1" s="1"/>
  <c r="D70" i="1"/>
  <c r="G70" i="1" s="1"/>
  <c r="D94" i="1"/>
  <c r="G94" i="1" s="1"/>
  <c r="D110" i="1"/>
  <c r="G110" i="1" s="1"/>
  <c r="D134" i="1"/>
  <c r="G134" i="1" s="1"/>
  <c r="D97" i="1"/>
  <c r="G97" i="1" s="1"/>
  <c r="D128" i="1"/>
  <c r="G128" i="1" s="1"/>
  <c r="D63" i="1"/>
  <c r="G63" i="1" s="1"/>
  <c r="D127" i="1"/>
  <c r="G127" i="1" s="1"/>
  <c r="D21" i="1"/>
  <c r="G21" i="1" s="1"/>
  <c r="D145" i="1"/>
  <c r="G145" i="1" s="1"/>
  <c r="D92" i="1"/>
  <c r="G92" i="1" s="1"/>
  <c r="D157" i="1"/>
  <c r="G157" i="1" s="1"/>
  <c r="D156" i="1"/>
  <c r="G156" i="1" s="1"/>
  <c r="D7" i="1"/>
  <c r="G7" i="1" s="1"/>
  <c r="D28" i="1"/>
  <c r="G28" i="1" s="1"/>
  <c r="D111" i="1"/>
  <c r="G111" i="1" s="1"/>
  <c r="D163" i="1"/>
  <c r="G163" i="1" s="1"/>
  <c r="D26" i="1"/>
  <c r="G26" i="1" s="1"/>
  <c r="D23" i="1"/>
  <c r="G23" i="1" s="1"/>
  <c r="D118" i="1"/>
  <c r="G118" i="1" s="1"/>
  <c r="D34" i="1"/>
  <c r="G34" i="1" s="1"/>
  <c r="D116" i="1"/>
  <c r="G116" i="1" s="1"/>
  <c r="D68" i="1"/>
  <c r="G68" i="1" s="1"/>
  <c r="D86" i="1"/>
  <c r="G86" i="1" s="1"/>
  <c r="D151" i="1"/>
  <c r="G151" i="1" s="1"/>
  <c r="D45" i="1"/>
  <c r="G45" i="1" s="1"/>
  <c r="D60" i="1"/>
  <c r="G60" i="1" s="1"/>
  <c r="D185" i="1"/>
  <c r="G185" i="1" s="1"/>
  <c r="D8" i="1"/>
  <c r="G8" i="1" s="1"/>
  <c r="D153" i="1"/>
  <c r="G153" i="1" s="1"/>
  <c r="D170" i="1"/>
  <c r="G170" i="1" s="1"/>
  <c r="D43" i="1"/>
  <c r="G43" i="1" s="1"/>
  <c r="D106" i="1"/>
  <c r="G106" i="1" s="1"/>
  <c r="D16" i="1"/>
  <c r="G16" i="1" s="1"/>
  <c r="D89" i="1"/>
  <c r="G89" i="1" s="1"/>
  <c r="D179" i="1"/>
  <c r="G179" i="1" s="1"/>
  <c r="D80" i="1"/>
  <c r="G80" i="1" s="1"/>
  <c r="D178" i="1"/>
  <c r="G178" i="1" s="1"/>
  <c r="D100" i="1"/>
  <c r="G100" i="1" s="1"/>
  <c r="D98" i="1"/>
  <c r="G98" i="1" s="1"/>
  <c r="D4" i="1"/>
  <c r="G4" i="1" s="1"/>
  <c r="D91" i="1"/>
  <c r="G91" i="1" s="1"/>
  <c r="D133" i="1"/>
  <c r="G133" i="1" s="1"/>
  <c r="D48" i="1"/>
  <c r="G48" i="1" s="1"/>
  <c r="D65" i="1"/>
  <c r="G65" i="1" s="1"/>
  <c r="D129" i="1"/>
  <c r="G129" i="1" s="1"/>
  <c r="D14" i="1"/>
  <c r="G14" i="1" s="1"/>
  <c r="D39" i="1"/>
  <c r="G39" i="1" s="1"/>
  <c r="D168" i="1"/>
  <c r="G168" i="1" s="1"/>
  <c r="D62" i="1"/>
  <c r="G62" i="1" s="1"/>
  <c r="D160" i="1"/>
  <c r="G160" i="1" s="1"/>
  <c r="D72" i="1"/>
  <c r="G72" i="1" s="1"/>
  <c r="D126" i="1"/>
  <c r="G126" i="1" s="1"/>
  <c r="D158" i="1"/>
  <c r="G158" i="1" s="1"/>
  <c r="D101" i="1"/>
  <c r="G101" i="1" s="1"/>
  <c r="D15" i="1"/>
  <c r="G15" i="1" s="1"/>
  <c r="D117" i="1"/>
  <c r="G117" i="1" s="1"/>
  <c r="D31" i="1"/>
  <c r="G31" i="1" s="1"/>
  <c r="D11" i="1"/>
  <c r="G11" i="1" s="1"/>
  <c r="D113" i="1"/>
  <c r="G113" i="1" s="1"/>
  <c r="D10" i="1"/>
  <c r="G10" i="1" s="1"/>
  <c r="D172" i="1"/>
  <c r="G172" i="1" s="1"/>
  <c r="D164" i="1"/>
  <c r="G164" i="1" s="1"/>
  <c r="D183" i="1"/>
  <c r="G183" i="1" s="1"/>
  <c r="D76" i="1"/>
  <c r="G76" i="1" s="1"/>
  <c r="D75" i="1"/>
  <c r="G75" i="1" s="1"/>
  <c r="D146" i="1"/>
  <c r="G146" i="1" s="1"/>
  <c r="D176" i="1"/>
  <c r="G176" i="1" s="1"/>
  <c r="D131" i="1"/>
  <c r="G131" i="1" s="1"/>
  <c r="D6" i="1"/>
  <c r="G6" i="1" s="1"/>
  <c r="D30" i="1"/>
  <c r="G30" i="1" s="1"/>
  <c r="D169" i="1"/>
  <c r="G169" i="1" s="1"/>
  <c r="D82" i="1"/>
  <c r="G82" i="1" s="1"/>
  <c r="D184" i="1"/>
  <c r="G184" i="1" s="1"/>
  <c r="D137" i="1"/>
  <c r="G137" i="1" s="1"/>
  <c r="D13" i="1"/>
  <c r="G13" i="1" s="1"/>
  <c r="D147" i="1"/>
  <c r="G147" i="1" s="1"/>
  <c r="D105" i="1"/>
  <c r="G105" i="1" s="1"/>
  <c r="D107" i="1"/>
  <c r="G107" i="1" s="1"/>
  <c r="D2" i="1"/>
  <c r="D55" i="1"/>
  <c r="G55" i="1" s="1"/>
  <c r="D171" i="1"/>
  <c r="G171" i="1" s="1"/>
  <c r="D79" i="1"/>
  <c r="G79" i="1" s="1"/>
  <c r="D59" i="1"/>
  <c r="G59" i="1" s="1"/>
  <c r="D9" i="1"/>
  <c r="G9" i="1" s="1"/>
  <c r="D120" i="1"/>
  <c r="G120" i="1" s="1"/>
  <c r="D44" i="1"/>
  <c r="G44" i="1" s="1"/>
  <c r="D54" i="1"/>
  <c r="G54" i="1" s="1"/>
  <c r="D61" i="1"/>
  <c r="G61" i="1" s="1"/>
  <c r="D85" i="1"/>
  <c r="G85" i="1" s="1"/>
  <c r="D95" i="1"/>
  <c r="G95" i="1" s="1"/>
  <c r="D22" i="1"/>
  <c r="G22" i="1" s="1"/>
  <c r="D162" i="1"/>
  <c r="G162" i="1" s="1"/>
  <c r="D104" i="1"/>
  <c r="G104" i="1" s="1"/>
  <c r="D66" i="1"/>
  <c r="G66" i="1" s="1"/>
  <c r="D130" i="1"/>
  <c r="G130" i="1" s="1"/>
  <c r="D96" i="1"/>
  <c r="G96" i="1" s="1"/>
  <c r="D109" i="1"/>
  <c r="G109" i="1" s="1"/>
  <c r="D57" i="1"/>
  <c r="G57" i="1" s="1"/>
  <c r="D71" i="1"/>
  <c r="G71" i="1" s="1"/>
  <c r="D136" i="1"/>
  <c r="G136" i="1" s="1"/>
  <c r="D53" i="1"/>
  <c r="G53" i="1" s="1"/>
  <c r="D77" i="1"/>
  <c r="G77" i="1" s="1"/>
  <c r="D47" i="1"/>
  <c r="G47" i="1" s="1"/>
  <c r="D141" i="1"/>
  <c r="G141" i="1" s="1"/>
  <c r="D166" i="1"/>
  <c r="G166" i="1" s="1"/>
  <c r="D173" i="1"/>
  <c r="G173" i="1" s="1"/>
</calcChain>
</file>

<file path=xl/sharedStrings.xml><?xml version="1.0" encoding="utf-8"?>
<sst xmlns="http://schemas.openxmlformats.org/spreadsheetml/2006/main" count="2159" uniqueCount="245">
  <si>
    <t>Microrregião</t>
  </si>
  <si>
    <t>Centro-Sul Cearense</t>
  </si>
  <si>
    <t>Iguatu</t>
  </si>
  <si>
    <t>Quixelô</t>
  </si>
  <si>
    <t>Abaiara</t>
  </si>
  <si>
    <t>Martinópole</t>
  </si>
  <si>
    <t>Orós</t>
  </si>
  <si>
    <t>Acarape</t>
  </si>
  <si>
    <t>Pacatuba</t>
  </si>
  <si>
    <t>Acaraú</t>
  </si>
  <si>
    <t>Guaiúba</t>
  </si>
  <si>
    <t>Icó</t>
  </si>
  <si>
    <t>Acopiara</t>
  </si>
  <si>
    <t>Granja</t>
  </si>
  <si>
    <t>Cedro</t>
  </si>
  <si>
    <t>Aiuaba</t>
  </si>
  <si>
    <t>Barreira</t>
  </si>
  <si>
    <t>Lavras da Mangabeira</t>
  </si>
  <si>
    <t>Umari</t>
  </si>
  <si>
    <t>Alcântaras</t>
  </si>
  <si>
    <t>Sobral</t>
  </si>
  <si>
    <t>Altaneira</t>
  </si>
  <si>
    <t>Maracanaú</t>
  </si>
  <si>
    <t>Ipaumirim</t>
  </si>
  <si>
    <t>Alto Santo</t>
  </si>
  <si>
    <t>Tauá</t>
  </si>
  <si>
    <t>Baixio</t>
  </si>
  <si>
    <t>Amontada</t>
  </si>
  <si>
    <t>Meruoca</t>
  </si>
  <si>
    <t>Várzea Alegre</t>
  </si>
  <si>
    <t>Antonina do Norte</t>
  </si>
  <si>
    <t>Forquilha</t>
  </si>
  <si>
    <t>Tarrafas</t>
  </si>
  <si>
    <t>Apuiarés</t>
  </si>
  <si>
    <t>Maranguape</t>
  </si>
  <si>
    <t>Jucás</t>
  </si>
  <si>
    <t>Aquiraz</t>
  </si>
  <si>
    <t>Itaitinga</t>
  </si>
  <si>
    <t>Cariús</t>
  </si>
  <si>
    <t>Aracati</t>
  </si>
  <si>
    <t>Barroquinha</t>
  </si>
  <si>
    <t>Aracoiaba</t>
  </si>
  <si>
    <t>Moraújo</t>
  </si>
  <si>
    <t>Jaguaribe</t>
  </si>
  <si>
    <t>Baixo Jaguaribe</t>
  </si>
  <si>
    <t>Tabuleiro do Norte</t>
  </si>
  <si>
    <t>Ararendá</t>
  </si>
  <si>
    <t>São João do Jaguaribe</t>
  </si>
  <si>
    <t>Araripe</t>
  </si>
  <si>
    <t>Groaíras</t>
  </si>
  <si>
    <t>Russas</t>
  </si>
  <si>
    <t>Aratuba</t>
  </si>
  <si>
    <t>Coreaú</t>
  </si>
  <si>
    <t>Quixeré</t>
  </si>
  <si>
    <t>Arneiroz</t>
  </si>
  <si>
    <t>Palhano</t>
  </si>
  <si>
    <t>Assaré</t>
  </si>
  <si>
    <t>Ocara</t>
  </si>
  <si>
    <t>Morada Nova</t>
  </si>
  <si>
    <t>Aurora</t>
  </si>
  <si>
    <t>Cariré</t>
  </si>
  <si>
    <t>Limoeiro do Norte</t>
  </si>
  <si>
    <t>Chaval</t>
  </si>
  <si>
    <t>Jaguaruana</t>
  </si>
  <si>
    <t>Banabuiú</t>
  </si>
  <si>
    <t>Ibicuitinga</t>
  </si>
  <si>
    <t>Barbalha</t>
  </si>
  <si>
    <t>Fortaleza</t>
  </si>
  <si>
    <t>Redenção</t>
  </si>
  <si>
    <t>Litoral de Aracati</t>
  </si>
  <si>
    <t>Itaiçaba</t>
  </si>
  <si>
    <t>Barro</t>
  </si>
  <si>
    <t>Mucambo</t>
  </si>
  <si>
    <t>Icapuí</t>
  </si>
  <si>
    <t>Pacujá</t>
  </si>
  <si>
    <t>Fortim</t>
  </si>
  <si>
    <t>Baturité</t>
  </si>
  <si>
    <t>Caucaia</t>
  </si>
  <si>
    <t>Beberibe</t>
  </si>
  <si>
    <t>Frecheirinha</t>
  </si>
  <si>
    <t>Médio Jaguaribe</t>
  </si>
  <si>
    <t>Bela Cruz</t>
  </si>
  <si>
    <t>Eusébio</t>
  </si>
  <si>
    <t>Jaguaribara</t>
  </si>
  <si>
    <t>Boa Viagem</t>
  </si>
  <si>
    <t>Reriutaba</t>
  </si>
  <si>
    <t>Jaguaretama</t>
  </si>
  <si>
    <t>Brejo Santo</t>
  </si>
  <si>
    <t>Varjota</t>
  </si>
  <si>
    <t>Serra do Pereiro</t>
  </si>
  <si>
    <t>Potiretama</t>
  </si>
  <si>
    <t>Camocim</t>
  </si>
  <si>
    <t>Viçosa do Ceará</t>
  </si>
  <si>
    <t>Pereiro</t>
  </si>
  <si>
    <t>Campos Sales</t>
  </si>
  <si>
    <t>Graça</t>
  </si>
  <si>
    <t>Iracema</t>
  </si>
  <si>
    <t>Canindé</t>
  </si>
  <si>
    <t>Ibiapina</t>
  </si>
  <si>
    <t>Ereré</t>
  </si>
  <si>
    <t>Capistrano</t>
  </si>
  <si>
    <t>Metropolitana de Fortaleza</t>
  </si>
  <si>
    <t>Caridade</t>
  </si>
  <si>
    <t>Ubajara</t>
  </si>
  <si>
    <t>Tianguá</t>
  </si>
  <si>
    <t>Caririaçu</t>
  </si>
  <si>
    <t>Guaraciaba do Norte</t>
  </si>
  <si>
    <t>Pires Ferreira</t>
  </si>
  <si>
    <t>Carnaubal</t>
  </si>
  <si>
    <t>São Benedito</t>
  </si>
  <si>
    <t>Cascavel</t>
  </si>
  <si>
    <t>Santa Quitéria</t>
  </si>
  <si>
    <t>Catarina</t>
  </si>
  <si>
    <t>Saboeiro</t>
  </si>
  <si>
    <t>Catunda</t>
  </si>
  <si>
    <t>Hidrolândia</t>
  </si>
  <si>
    <t>Pacajus</t>
  </si>
  <si>
    <t>Ipu</t>
  </si>
  <si>
    <t>Horizonte</t>
  </si>
  <si>
    <t>Palmácia</t>
  </si>
  <si>
    <t>Noroeste Cearense</t>
  </si>
  <si>
    <t>Uruoca</t>
  </si>
  <si>
    <t>Choró</t>
  </si>
  <si>
    <t>Chorozinho</t>
  </si>
  <si>
    <t>Salitre</t>
  </si>
  <si>
    <t>Crateús</t>
  </si>
  <si>
    <t>Ibiapaba</t>
  </si>
  <si>
    <t>Crato</t>
  </si>
  <si>
    <t>Croatá</t>
  </si>
  <si>
    <t>Cruz</t>
  </si>
  <si>
    <t>Pacoti</t>
  </si>
  <si>
    <t>Deputado Irapuan Pinheiro</t>
  </si>
  <si>
    <t>Guaramiranga</t>
  </si>
  <si>
    <t>Farias Brito</t>
  </si>
  <si>
    <t>Mulungu</t>
  </si>
  <si>
    <t>Pindoretama</t>
  </si>
  <si>
    <t>Poranga</t>
  </si>
  <si>
    <t>General Sampaio</t>
  </si>
  <si>
    <t>Ipueiras</t>
  </si>
  <si>
    <t>Litoral de Camocim e Acaraú</t>
  </si>
  <si>
    <t>Morrinhos</t>
  </si>
  <si>
    <t>Granjeiro</t>
  </si>
  <si>
    <t>Quiterianópolis</t>
  </si>
  <si>
    <t>Parambu</t>
  </si>
  <si>
    <t>Marco</t>
  </si>
  <si>
    <t>Jijoca de Jericoacoara</t>
  </si>
  <si>
    <t>Itarema</t>
  </si>
  <si>
    <t>Independência</t>
  </si>
  <si>
    <t>Potengi</t>
  </si>
  <si>
    <t>Mombaça</t>
  </si>
  <si>
    <t>Ibaretama</t>
  </si>
  <si>
    <t>Novo Oriente</t>
  </si>
  <si>
    <t>Pedra Branca</t>
  </si>
  <si>
    <t>Tamboril</t>
  </si>
  <si>
    <t>Monsenhor Tabosa</t>
  </si>
  <si>
    <t>Ipaporanga</t>
  </si>
  <si>
    <t>Senador Sá</t>
  </si>
  <si>
    <t>Santana do Acaraú</t>
  </si>
  <si>
    <t>Irauçuba</t>
  </si>
  <si>
    <t>Miraíma</t>
  </si>
  <si>
    <t>Itapajé</t>
  </si>
  <si>
    <t>Massapê</t>
  </si>
  <si>
    <t>Itapipoca</t>
  </si>
  <si>
    <t>Itapiúna</t>
  </si>
  <si>
    <t>Itatira</t>
  </si>
  <si>
    <t>Norte Cearense</t>
  </si>
  <si>
    <t>Baixo Curu</t>
  </si>
  <si>
    <t>São Gonçalo do Amarante</t>
  </si>
  <si>
    <t>Paraipaba</t>
  </si>
  <si>
    <t>Paracuru</t>
  </si>
  <si>
    <t>Jardim</t>
  </si>
  <si>
    <t>Jati</t>
  </si>
  <si>
    <t>Juazeiro do Norte</t>
  </si>
  <si>
    <t>Madalena</t>
  </si>
  <si>
    <t>Paramoti</t>
  </si>
  <si>
    <t>Mauriti</t>
  </si>
  <si>
    <t>Milagres</t>
  </si>
  <si>
    <t>Milhã</t>
  </si>
  <si>
    <t>Missão Velha</t>
  </si>
  <si>
    <t>Trairi</t>
  </si>
  <si>
    <t>Médio Curu</t>
  </si>
  <si>
    <t>Tejuçuoca</t>
  </si>
  <si>
    <t>São Luís do Curu</t>
  </si>
  <si>
    <t>Nova Olinda</t>
  </si>
  <si>
    <t>Pentecoste</t>
  </si>
  <si>
    <t>Nova Russas</t>
  </si>
  <si>
    <t>Uruburetama</t>
  </si>
  <si>
    <t>Umirim</t>
  </si>
  <si>
    <t>Tururu</t>
  </si>
  <si>
    <t>Sertões Cearenses</t>
  </si>
  <si>
    <t>Sertão de Crateús</t>
  </si>
  <si>
    <t>Penaforte</t>
  </si>
  <si>
    <t>Sertão de Inhamuns</t>
  </si>
  <si>
    <t>Piquet Carneiro</t>
  </si>
  <si>
    <t>Sertão de Quixeramobim</t>
  </si>
  <si>
    <t>Quixeramobim</t>
  </si>
  <si>
    <t>Porteiras</t>
  </si>
  <si>
    <t>Quixadá</t>
  </si>
  <si>
    <t>Sertão de Senador Pompeu</t>
  </si>
  <si>
    <t>Solonópole</t>
  </si>
  <si>
    <t>Senador Pompeu</t>
  </si>
  <si>
    <t>Sul Cearense</t>
  </si>
  <si>
    <t>Santana do Cariri</t>
  </si>
  <si>
    <t>Cariri</t>
  </si>
  <si>
    <t>Chapada do Araripe</t>
  </si>
  <si>
    <t>Municipality</t>
  </si>
  <si>
    <r>
      <t>H</t>
    </r>
    <r>
      <rPr>
        <b/>
        <vertAlign val="subscript"/>
        <sz val="11"/>
        <color rgb="FF000000"/>
        <rFont val="Calibri"/>
        <family val="2"/>
      </rPr>
      <t>tl</t>
    </r>
    <r>
      <rPr>
        <b/>
        <sz val="11"/>
        <color rgb="FF000000"/>
        <rFont val="Calibri"/>
        <family val="2"/>
      </rPr>
      <t xml:space="preserve"> [km]</t>
    </r>
  </si>
  <si>
    <r>
      <t>P</t>
    </r>
    <r>
      <rPr>
        <b/>
        <vertAlign val="subscript"/>
        <sz val="11"/>
        <color rgb="FF000000"/>
        <rFont val="Calibri"/>
        <family val="2"/>
      </rPr>
      <t>i</t>
    </r>
    <r>
      <rPr>
        <b/>
        <sz val="11"/>
        <color rgb="FF000000"/>
        <rFont val="Calibri"/>
        <family val="2"/>
      </rPr>
      <t xml:space="preserve"> [MW/km]</t>
    </r>
  </si>
  <si>
    <r>
      <t>P</t>
    </r>
    <r>
      <rPr>
        <b/>
        <vertAlign val="subscript"/>
        <sz val="11"/>
        <color rgb="FF000000"/>
        <rFont val="Calibri"/>
        <family val="2"/>
      </rPr>
      <t>fm</t>
    </r>
    <r>
      <rPr>
        <b/>
        <sz val="11"/>
        <color rgb="FF000000"/>
        <rFont val="Calibri"/>
        <family val="2"/>
      </rPr>
      <t xml:space="preserve"> [MW]</t>
    </r>
  </si>
  <si>
    <t>Bus name</t>
  </si>
  <si>
    <r>
      <t>Suitable area (km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</t>
    </r>
  </si>
  <si>
    <r>
      <t>Wind density (W/m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</t>
    </r>
  </si>
  <si>
    <r>
      <t>Territory (km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</t>
    </r>
  </si>
  <si>
    <r>
      <t>Solar density (W/m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</t>
    </r>
  </si>
  <si>
    <t>Installable capacity in non-urban, non-degraded areas with slightly undulating terrain (GW)</t>
  </si>
  <si>
    <t>Is it coastal?</t>
  </si>
  <si>
    <t>no</t>
  </si>
  <si>
    <t>yes</t>
  </si>
  <si>
    <r>
      <t>W</t>
    </r>
    <r>
      <rPr>
        <b/>
        <vertAlign val="subscript"/>
        <sz val="11"/>
        <color rgb="FF000000"/>
        <rFont val="Calibri"/>
        <family val="2"/>
      </rPr>
      <t>i</t>
    </r>
    <r>
      <rPr>
        <b/>
        <sz val="11"/>
        <color rgb="FF000000"/>
        <rFont val="Calibri"/>
        <family val="2"/>
      </rPr>
      <t xml:space="preserve"> (hm3)</t>
    </r>
  </si>
  <si>
    <t>dryness index</t>
  </si>
  <si>
    <r>
      <t>V</t>
    </r>
    <r>
      <rPr>
        <b/>
        <vertAlign val="subscript"/>
        <sz val="11"/>
        <color rgb="FF000000"/>
        <rFont val="Calibri"/>
        <family val="2"/>
      </rPr>
      <t>dam</t>
    </r>
    <r>
      <rPr>
        <b/>
        <sz val="11"/>
        <color rgb="FF000000"/>
        <rFont val="Calibri"/>
        <family val="2"/>
      </rPr>
      <t xml:space="preserve"> (hm</t>
    </r>
    <r>
      <rPr>
        <b/>
        <vertAlign val="superscript"/>
        <sz val="11"/>
        <color rgb="FF000000"/>
        <rFont val="Calibri"/>
        <family val="2"/>
      </rPr>
      <t>3</t>
    </r>
    <r>
      <rPr>
        <b/>
        <sz val="11"/>
        <color rgb="FF000000"/>
        <rFont val="Calibri"/>
        <family val="2"/>
      </rPr>
      <t>)</t>
    </r>
  </si>
  <si>
    <r>
      <t>V</t>
    </r>
    <r>
      <rPr>
        <b/>
        <vertAlign val="subscript"/>
        <sz val="11"/>
        <color rgb="FF000000"/>
        <rFont val="Calibri"/>
        <family val="2"/>
      </rPr>
      <t>dam</t>
    </r>
    <r>
      <rPr>
        <b/>
        <sz val="11"/>
        <color rgb="FF000000"/>
        <rFont val="Calibri"/>
        <family val="2"/>
      </rPr>
      <t xml:space="preserve"> considering coastal municipalities (hm</t>
    </r>
    <r>
      <rPr>
        <b/>
        <vertAlign val="superscript"/>
        <sz val="11"/>
        <color rgb="FF000000"/>
        <rFont val="Calibri"/>
        <family val="2"/>
      </rPr>
      <t>3</t>
    </r>
    <r>
      <rPr>
        <b/>
        <sz val="11"/>
        <color rgb="FF000000"/>
        <rFont val="Calibri"/>
        <family val="2"/>
      </rPr>
      <t>)</t>
    </r>
  </si>
  <si>
    <t>Surface temperature [°C]</t>
  </si>
  <si>
    <t>Estimated population in 2021</t>
  </si>
  <si>
    <t>GDP at current prices (x1000)</t>
  </si>
  <si>
    <t>Data</t>
  </si>
  <si>
    <t>Source</t>
  </si>
  <si>
    <t>power flow capacity reserve</t>
  </si>
  <si>
    <t>https://www.ons.org.br/paginas/sobre-o-sin/mapas</t>
  </si>
  <si>
    <t>http://atlas.adece.ce.gov.br/User?ReturnUrl=%2F</t>
  </si>
  <si>
    <t>distance to the high-voltage transmission line</t>
  </si>
  <si>
    <t>suitable area (wind)</t>
  </si>
  <si>
    <t>http://atlas.adece.ce.gov.br/User?ReturnUrl=%2F (printed version)</t>
  </si>
  <si>
    <t>suitable area (solar)</t>
  </si>
  <si>
    <t>municipal territory</t>
  </si>
  <si>
    <t>Installable capacity at 150 m height and wind speed &gt;7 m/s(MW)</t>
  </si>
  <si>
    <t>installable capacity (wind)</t>
  </si>
  <si>
    <t>installable capacity (solar)</t>
  </si>
  <si>
    <t>current dam volume</t>
  </si>
  <si>
    <t>http://www.funceme.br/produtos/script/acudes_e_rios/Boletim_diario_nivel_acudes/</t>
  </si>
  <si>
    <t>temperature</t>
  </si>
  <si>
    <t>population</t>
  </si>
  <si>
    <t>https://www.ibge.gov.br/en/statistics/social/population/18448-estimates-of-resident-population-for-municipalities-and-federation-units.html?lang=en-GB</t>
  </si>
  <si>
    <t>GDP</t>
  </si>
  <si>
    <t>https://www.ipece.ce.gov.br/pib-municipal/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</si>
</sst>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9" x14ac:knownFonts="1">
    <font>
      <sz val="11"/>
      <color rgb="FF000000"/>
      <name val="Calibri"/>
      <family val="2"/>
      <charset val="1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1"/>
      <name val="Calibri"/>
      <family val="2"/>
    </font>
    <font>
      <b/>
      <vertAlign val="subscript"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2" fillId="0" borderId="0" applyBorder="0" applyProtection="0"/>
    <xf numFmtId="43" fontId="2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vertical="center"/>
    </xf>
    <xf numFmtId="4" fontId="5" fillId="2" borderId="2" xfId="0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4" fontId="5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0" fontId="0" fillId="2" borderId="5" xfId="0" applyFill="1" applyBorder="1" applyAlignment="1">
      <alignment vertical="center"/>
    </xf>
    <xf numFmtId="4" fontId="5" fillId="2" borderId="5" xfId="0" applyNumberFormat="1" applyFont="1" applyFill="1" applyBorder="1" applyAlignment="1">
      <alignment vertical="center"/>
    </xf>
    <xf numFmtId="164" fontId="5" fillId="2" borderId="5" xfId="0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4" fontId="5" fillId="3" borderId="2" xfId="0" applyNumberFormat="1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" fontId="5" fillId="3" borderId="0" xfId="0" applyNumberFormat="1" applyFont="1" applyFill="1" applyAlignment="1">
      <alignment vertical="center"/>
    </xf>
    <xf numFmtId="164" fontId="5" fillId="3" borderId="0" xfId="0" applyNumberFormat="1" applyFont="1" applyFill="1" applyAlignment="1">
      <alignment vertical="center"/>
    </xf>
    <xf numFmtId="0" fontId="0" fillId="3" borderId="5" xfId="0" applyFill="1" applyBorder="1" applyAlignment="1">
      <alignment vertical="center"/>
    </xf>
    <xf numFmtId="4" fontId="5" fillId="3" borderId="5" xfId="0" applyNumberFormat="1" applyFont="1" applyFill="1" applyBorder="1" applyAlignment="1">
      <alignment vertical="center"/>
    </xf>
    <xf numFmtId="164" fontId="5" fillId="3" borderId="5" xfId="0" applyNumberFormat="1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4" fontId="5" fillId="4" borderId="2" xfId="0" applyNumberFormat="1" applyFont="1" applyFill="1" applyBorder="1" applyAlignment="1">
      <alignment vertical="center"/>
    </xf>
    <xf numFmtId="164" fontId="5" fillId="4" borderId="2" xfId="0" applyNumberFormat="1" applyFont="1" applyFill="1" applyBorder="1" applyAlignment="1">
      <alignment vertical="center"/>
    </xf>
    <xf numFmtId="0" fontId="0" fillId="4" borderId="0" xfId="0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164" fontId="5" fillId="4" borderId="0" xfId="0" applyNumberFormat="1" applyFont="1" applyFill="1" applyAlignment="1">
      <alignment vertical="center"/>
    </xf>
    <xf numFmtId="0" fontId="0" fillId="4" borderId="5" xfId="0" applyFill="1" applyBorder="1" applyAlignment="1">
      <alignment vertical="center"/>
    </xf>
    <xf numFmtId="4" fontId="5" fillId="4" borderId="5" xfId="0" applyNumberFormat="1" applyFont="1" applyFill="1" applyBorder="1" applyAlignment="1">
      <alignment vertical="center"/>
    </xf>
    <xf numFmtId="164" fontId="5" fillId="4" borderId="5" xfId="0" applyNumberFormat="1" applyFont="1" applyFill="1" applyBorder="1" applyAlignment="1">
      <alignment vertical="center"/>
    </xf>
    <xf numFmtId="0" fontId="0" fillId="5" borderId="2" xfId="0" applyFill="1" applyBorder="1"/>
    <xf numFmtId="4" fontId="5" fillId="5" borderId="2" xfId="0" applyNumberFormat="1" applyFont="1" applyFill="1" applyBorder="1"/>
    <xf numFmtId="164" fontId="5" fillId="5" borderId="2" xfId="0" applyNumberFormat="1" applyFont="1" applyFill="1" applyBorder="1"/>
    <xf numFmtId="0" fontId="0" fillId="5" borderId="0" xfId="0" applyFill="1"/>
    <xf numFmtId="4" fontId="5" fillId="5" borderId="0" xfId="0" applyNumberFormat="1" applyFont="1" applyFill="1"/>
    <xf numFmtId="164" fontId="5" fillId="5" borderId="0" xfId="0" applyNumberFormat="1" applyFont="1" applyFill="1"/>
    <xf numFmtId="0" fontId="0" fillId="5" borderId="5" xfId="0" applyFill="1" applyBorder="1"/>
    <xf numFmtId="4" fontId="5" fillId="5" borderId="5" xfId="0" applyNumberFormat="1" applyFont="1" applyFill="1" applyBorder="1"/>
    <xf numFmtId="164" fontId="5" fillId="5" borderId="5" xfId="0" applyNumberFormat="1" applyFont="1" applyFill="1" applyBorder="1"/>
    <xf numFmtId="0" fontId="0" fillId="6" borderId="2" xfId="0" applyFill="1" applyBorder="1"/>
    <xf numFmtId="4" fontId="5" fillId="6" borderId="2" xfId="0" applyNumberFormat="1" applyFont="1" applyFill="1" applyBorder="1"/>
    <xf numFmtId="164" fontId="5" fillId="6" borderId="2" xfId="0" applyNumberFormat="1" applyFont="1" applyFill="1" applyBorder="1"/>
    <xf numFmtId="0" fontId="0" fillId="6" borderId="0" xfId="0" applyFill="1"/>
    <xf numFmtId="4" fontId="5" fillId="6" borderId="0" xfId="0" applyNumberFormat="1" applyFont="1" applyFill="1"/>
    <xf numFmtId="164" fontId="5" fillId="6" borderId="0" xfId="0" applyNumberFormat="1" applyFont="1" applyFill="1"/>
    <xf numFmtId="0" fontId="0" fillId="6" borderId="5" xfId="0" applyFill="1" applyBorder="1"/>
    <xf numFmtId="4" fontId="5" fillId="6" borderId="5" xfId="0" applyNumberFormat="1" applyFont="1" applyFill="1" applyBorder="1"/>
    <xf numFmtId="164" fontId="5" fillId="6" borderId="5" xfId="0" applyNumberFormat="1" applyFont="1" applyFill="1" applyBorder="1"/>
    <xf numFmtId="0" fontId="0" fillId="7" borderId="2" xfId="0" applyFill="1" applyBorder="1"/>
    <xf numFmtId="4" fontId="5" fillId="7" borderId="2" xfId="0" applyNumberFormat="1" applyFont="1" applyFill="1" applyBorder="1"/>
    <xf numFmtId="164" fontId="5" fillId="7" borderId="2" xfId="0" applyNumberFormat="1" applyFont="1" applyFill="1" applyBorder="1"/>
    <xf numFmtId="0" fontId="0" fillId="7" borderId="0" xfId="0" applyFill="1"/>
    <xf numFmtId="4" fontId="5" fillId="7" borderId="0" xfId="0" applyNumberFormat="1" applyFont="1" applyFill="1"/>
    <xf numFmtId="164" fontId="5" fillId="7" borderId="0" xfId="0" applyNumberFormat="1" applyFont="1" applyFill="1"/>
    <xf numFmtId="0" fontId="0" fillId="7" borderId="5" xfId="0" applyFill="1" applyBorder="1"/>
    <xf numFmtId="4" fontId="5" fillId="7" borderId="5" xfId="0" applyNumberFormat="1" applyFont="1" applyFill="1" applyBorder="1"/>
    <xf numFmtId="164" fontId="5" fillId="7" borderId="5" xfId="0" applyNumberFormat="1" applyFont="1" applyFill="1" applyBorder="1"/>
    <xf numFmtId="0" fontId="0" fillId="8" borderId="2" xfId="0" applyFill="1" applyBorder="1"/>
    <xf numFmtId="4" fontId="5" fillId="8" borderId="2" xfId="0" applyNumberFormat="1" applyFont="1" applyFill="1" applyBorder="1"/>
    <xf numFmtId="164" fontId="5" fillId="8" borderId="2" xfId="0" applyNumberFormat="1" applyFont="1" applyFill="1" applyBorder="1"/>
    <xf numFmtId="0" fontId="0" fillId="8" borderId="0" xfId="0" applyFill="1"/>
    <xf numFmtId="4" fontId="5" fillId="8" borderId="0" xfId="0" applyNumberFormat="1" applyFont="1" applyFill="1"/>
    <xf numFmtId="164" fontId="5" fillId="8" borderId="0" xfId="0" applyNumberFormat="1" applyFont="1" applyFill="1"/>
    <xf numFmtId="0" fontId="0" fillId="8" borderId="5" xfId="0" applyFill="1" applyBorder="1"/>
    <xf numFmtId="4" fontId="5" fillId="8" borderId="5" xfId="0" applyNumberFormat="1" applyFont="1" applyFill="1" applyBorder="1"/>
    <xf numFmtId="164" fontId="5" fillId="8" borderId="5" xfId="0" applyNumberFormat="1" applyFont="1" applyFill="1" applyBorder="1"/>
    <xf numFmtId="0" fontId="3" fillId="0" borderId="0" xfId="0" applyFont="1" applyAlignment="1">
      <alignment vertical="center"/>
    </xf>
    <xf numFmtId="9" fontId="0" fillId="0" borderId="0" xfId="0" applyNumberFormat="1"/>
    <xf numFmtId="4" fontId="0" fillId="2" borderId="2" xfId="0" applyNumberFormat="1" applyFill="1" applyBorder="1" applyAlignment="1">
      <alignment vertical="center"/>
    </xf>
    <xf numFmtId="4" fontId="0" fillId="2" borderId="0" xfId="0" applyNumberFormat="1" applyFill="1" applyAlignment="1">
      <alignment vertical="center"/>
    </xf>
    <xf numFmtId="4" fontId="0" fillId="2" borderId="5" xfId="0" applyNumberFormat="1" applyFill="1" applyBorder="1" applyAlignment="1">
      <alignment vertical="center"/>
    </xf>
    <xf numFmtId="4" fontId="0" fillId="3" borderId="2" xfId="0" applyNumberFormat="1" applyFill="1" applyBorder="1" applyAlignment="1">
      <alignment vertical="center"/>
    </xf>
    <xf numFmtId="4" fontId="0" fillId="3" borderId="0" xfId="0" applyNumberFormat="1" applyFill="1" applyAlignment="1">
      <alignment vertical="center"/>
    </xf>
    <xf numFmtId="4" fontId="0" fillId="3" borderId="5" xfId="0" applyNumberFormat="1" applyFill="1" applyBorder="1" applyAlignment="1">
      <alignment vertical="center"/>
    </xf>
    <xf numFmtId="4" fontId="0" fillId="4" borderId="2" xfId="0" applyNumberFormat="1" applyFill="1" applyBorder="1" applyAlignment="1">
      <alignment vertical="center"/>
    </xf>
    <xf numFmtId="4" fontId="0" fillId="4" borderId="0" xfId="0" applyNumberFormat="1" applyFill="1" applyAlignment="1">
      <alignment vertical="center"/>
    </xf>
    <xf numFmtId="4" fontId="0" fillId="4" borderId="5" xfId="0" applyNumberFormat="1" applyFill="1" applyBorder="1" applyAlignment="1">
      <alignment vertical="center"/>
    </xf>
    <xf numFmtId="4" fontId="0" fillId="5" borderId="2" xfId="0" applyNumberFormat="1" applyFill="1" applyBorder="1"/>
    <xf numFmtId="4" fontId="0" fillId="5" borderId="0" xfId="0" applyNumberFormat="1" applyFill="1"/>
    <xf numFmtId="4" fontId="0" fillId="5" borderId="5" xfId="0" applyNumberFormat="1" applyFill="1" applyBorder="1"/>
    <xf numFmtId="4" fontId="0" fillId="6" borderId="2" xfId="0" applyNumberFormat="1" applyFill="1" applyBorder="1"/>
    <xf numFmtId="4" fontId="0" fillId="6" borderId="0" xfId="0" applyNumberFormat="1" applyFill="1"/>
    <xf numFmtId="4" fontId="0" fillId="6" borderId="5" xfId="0" applyNumberFormat="1" applyFill="1" applyBorder="1"/>
    <xf numFmtId="4" fontId="0" fillId="7" borderId="2" xfId="0" applyNumberFormat="1" applyFill="1" applyBorder="1"/>
    <xf numFmtId="4" fontId="0" fillId="7" borderId="0" xfId="0" applyNumberFormat="1" applyFill="1"/>
    <xf numFmtId="4" fontId="0" fillId="7" borderId="5" xfId="0" applyNumberFormat="1" applyFill="1" applyBorder="1"/>
    <xf numFmtId="4" fontId="0" fillId="8" borderId="2" xfId="0" applyNumberFormat="1" applyFill="1" applyBorder="1"/>
    <xf numFmtId="4" fontId="0" fillId="8" borderId="0" xfId="0" applyNumberFormat="1" applyFill="1"/>
    <xf numFmtId="4" fontId="0" fillId="8" borderId="5" xfId="0" applyNumberFormat="1" applyFill="1" applyBorder="1"/>
    <xf numFmtId="4" fontId="0" fillId="0" borderId="0" xfId="0" applyNumberFormat="1"/>
    <xf numFmtId="0" fontId="3" fillId="0" borderId="5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5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5" xfId="0" applyFill="1" applyBorder="1" applyAlignment="1">
      <alignment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vertical="center"/>
    </xf>
    <xf numFmtId="0" fontId="3" fillId="6" borderId="2" xfId="0" applyFont="1" applyFill="1" applyBorder="1"/>
    <xf numFmtId="0" fontId="3" fillId="6" borderId="2" xfId="0" applyFont="1" applyFill="1" applyBorder="1" applyAlignment="1">
      <alignment vertical="center"/>
    </xf>
    <xf numFmtId="0" fontId="3" fillId="6" borderId="0" xfId="0" applyFont="1" applyFill="1"/>
    <xf numFmtId="0" fontId="3" fillId="6" borderId="0" xfId="0" applyFont="1" applyFill="1" applyAlignment="1">
      <alignment vertical="center"/>
    </xf>
    <xf numFmtId="0" fontId="3" fillId="6" borderId="5" xfId="0" applyFont="1" applyFill="1" applyBorder="1"/>
    <xf numFmtId="0" fontId="3" fillId="6" borderId="5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5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5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5" xfId="0" applyFill="1" applyBorder="1" applyAlignment="1">
      <alignment vertical="center"/>
    </xf>
    <xf numFmtId="9" fontId="5" fillId="2" borderId="2" xfId="1" applyFont="1" applyFill="1" applyBorder="1" applyAlignment="1">
      <alignment vertical="center"/>
    </xf>
    <xf numFmtId="9" fontId="5" fillId="2" borderId="0" xfId="1" applyFont="1" applyFill="1" applyAlignment="1">
      <alignment vertical="center"/>
    </xf>
    <xf numFmtId="9" fontId="5" fillId="2" borderId="5" xfId="1" applyFont="1" applyFill="1" applyBorder="1" applyAlignment="1">
      <alignment vertical="center"/>
    </xf>
    <xf numFmtId="9" fontId="5" fillId="3" borderId="2" xfId="1" applyFont="1" applyFill="1" applyBorder="1" applyAlignment="1">
      <alignment vertical="center"/>
    </xf>
    <xf numFmtId="9" fontId="5" fillId="3" borderId="0" xfId="1" applyFont="1" applyFill="1" applyAlignment="1">
      <alignment vertical="center"/>
    </xf>
    <xf numFmtId="9" fontId="5" fillId="3" borderId="5" xfId="1" applyFont="1" applyFill="1" applyBorder="1" applyAlignment="1">
      <alignment vertical="center"/>
    </xf>
    <xf numFmtId="9" fontId="5" fillId="4" borderId="2" xfId="1" applyFont="1" applyFill="1" applyBorder="1" applyAlignment="1">
      <alignment vertical="center"/>
    </xf>
    <xf numFmtId="9" fontId="5" fillId="4" borderId="0" xfId="1" applyFont="1" applyFill="1" applyAlignment="1">
      <alignment vertical="center"/>
    </xf>
    <xf numFmtId="9" fontId="5" fillId="4" borderId="5" xfId="1" applyFont="1" applyFill="1" applyBorder="1" applyAlignment="1">
      <alignment vertical="center"/>
    </xf>
    <xf numFmtId="9" fontId="5" fillId="5" borderId="2" xfId="1" applyFont="1" applyFill="1" applyBorder="1"/>
    <xf numFmtId="9" fontId="5" fillId="5" borderId="0" xfId="1" applyFont="1" applyFill="1"/>
    <xf numFmtId="9" fontId="5" fillId="5" borderId="5" xfId="1" applyFont="1" applyFill="1" applyBorder="1"/>
    <xf numFmtId="9" fontId="5" fillId="6" borderId="2" xfId="1" applyFont="1" applyFill="1" applyBorder="1"/>
    <xf numFmtId="9" fontId="5" fillId="6" borderId="0" xfId="1" applyFont="1" applyFill="1"/>
    <xf numFmtId="9" fontId="5" fillId="6" borderId="5" xfId="1" applyFont="1" applyFill="1" applyBorder="1"/>
    <xf numFmtId="9" fontId="5" fillId="7" borderId="2" xfId="1" applyFont="1" applyFill="1" applyBorder="1"/>
    <xf numFmtId="9" fontId="5" fillId="7" borderId="0" xfId="1" applyFont="1" applyFill="1"/>
    <xf numFmtId="9" fontId="5" fillId="7" borderId="5" xfId="1" applyFont="1" applyFill="1" applyBorder="1"/>
    <xf numFmtId="9" fontId="5" fillId="8" borderId="2" xfId="1" applyFont="1" applyFill="1" applyBorder="1"/>
    <xf numFmtId="9" fontId="5" fillId="8" borderId="0" xfId="1" applyFont="1" applyFill="1"/>
    <xf numFmtId="9" fontId="5" fillId="8" borderId="5" xfId="1" applyFont="1" applyFill="1" applyBorder="1"/>
    <xf numFmtId="164" fontId="0" fillId="0" borderId="0" xfId="0" applyNumberFormat="1"/>
    <xf numFmtId="3" fontId="0" fillId="2" borderId="2" xfId="0" applyNumberFormat="1" applyFill="1" applyBorder="1" applyAlignment="1">
      <alignment vertical="center"/>
    </xf>
    <xf numFmtId="3" fontId="0" fillId="2" borderId="0" xfId="0" applyNumberFormat="1" applyFill="1" applyAlignment="1">
      <alignment vertical="center"/>
    </xf>
    <xf numFmtId="3" fontId="0" fillId="2" borderId="5" xfId="0" applyNumberFormat="1" applyFill="1" applyBorder="1" applyAlignment="1">
      <alignment vertical="center"/>
    </xf>
    <xf numFmtId="3" fontId="0" fillId="3" borderId="2" xfId="0" applyNumberFormat="1" applyFill="1" applyBorder="1" applyAlignment="1">
      <alignment vertical="center"/>
    </xf>
    <xf numFmtId="3" fontId="0" fillId="3" borderId="0" xfId="0" applyNumberFormat="1" applyFill="1" applyAlignment="1">
      <alignment vertical="center"/>
    </xf>
    <xf numFmtId="3" fontId="0" fillId="3" borderId="5" xfId="0" applyNumberFormat="1" applyFill="1" applyBorder="1" applyAlignment="1">
      <alignment vertical="center"/>
    </xf>
    <xf numFmtId="3" fontId="0" fillId="4" borderId="2" xfId="0" applyNumberFormat="1" applyFill="1" applyBorder="1" applyAlignment="1">
      <alignment vertical="center"/>
    </xf>
    <xf numFmtId="3" fontId="0" fillId="4" borderId="0" xfId="0" applyNumberFormat="1" applyFill="1" applyAlignment="1">
      <alignment vertical="center"/>
    </xf>
    <xf numFmtId="3" fontId="0" fillId="4" borderId="5" xfId="0" applyNumberFormat="1" applyFill="1" applyBorder="1" applyAlignment="1">
      <alignment vertical="center"/>
    </xf>
    <xf numFmtId="3" fontId="0" fillId="5" borderId="2" xfId="0" applyNumberFormat="1" applyFill="1" applyBorder="1"/>
    <xf numFmtId="3" fontId="0" fillId="5" borderId="0" xfId="0" applyNumberFormat="1" applyFill="1"/>
    <xf numFmtId="3" fontId="0" fillId="5" borderId="5" xfId="0" applyNumberFormat="1" applyFill="1" applyBorder="1"/>
    <xf numFmtId="3" fontId="0" fillId="6" borderId="2" xfId="0" applyNumberFormat="1" applyFill="1" applyBorder="1"/>
    <xf numFmtId="3" fontId="0" fillId="6" borderId="0" xfId="0" applyNumberFormat="1" applyFill="1"/>
    <xf numFmtId="3" fontId="0" fillId="6" borderId="5" xfId="0" applyNumberFormat="1" applyFill="1" applyBorder="1"/>
    <xf numFmtId="3" fontId="0" fillId="7" borderId="2" xfId="0" applyNumberFormat="1" applyFill="1" applyBorder="1"/>
    <xf numFmtId="3" fontId="0" fillId="7" borderId="0" xfId="0" applyNumberFormat="1" applyFill="1"/>
    <xf numFmtId="3" fontId="0" fillId="7" borderId="5" xfId="0" applyNumberFormat="1" applyFill="1" applyBorder="1"/>
    <xf numFmtId="3" fontId="0" fillId="8" borderId="2" xfId="0" applyNumberFormat="1" applyFill="1" applyBorder="1"/>
    <xf numFmtId="3" fontId="0" fillId="8" borderId="0" xfId="0" applyNumberFormat="1" applyFill="1"/>
    <xf numFmtId="3" fontId="0" fillId="8" borderId="5" xfId="0" applyNumberFormat="1" applyFill="1" applyBorder="1"/>
    <xf numFmtId="43" fontId="0" fillId="0" borderId="0" xfId="3" applyFont="1"/>
    <xf numFmtId="0" fontId="8" fillId="0" borderId="0" xfId="0" applyFont="1"/>
    <xf numFmtId="0" fontId="3" fillId="0" borderId="0" xfId="0" applyFont="1"/>
    <xf numFmtId="0" fontId="4" fillId="8" borderId="6" xfId="0" applyFont="1" applyFill="1" applyBorder="1" applyAlignment="1">
      <alignment horizontal="center" vertical="center" textRotation="90"/>
    </xf>
    <xf numFmtId="0" fontId="0" fillId="8" borderId="1" xfId="0" applyFill="1" applyBorder="1" applyAlignment="1">
      <alignment horizontal="center" vertical="center" textRotation="90"/>
    </xf>
    <xf numFmtId="0" fontId="0" fillId="8" borderId="3" xfId="0" applyFill="1" applyBorder="1" applyAlignment="1">
      <alignment horizontal="center" vertical="center" textRotation="90"/>
    </xf>
    <xf numFmtId="0" fontId="0" fillId="8" borderId="4" xfId="0" applyFill="1" applyBorder="1" applyAlignment="1">
      <alignment horizontal="center" vertical="center" textRotation="90"/>
    </xf>
    <xf numFmtId="0" fontId="0" fillId="8" borderId="1" xfId="0" applyFill="1" applyBorder="1" applyAlignment="1">
      <alignment horizontal="center" vertical="center" textRotation="90" wrapText="1"/>
    </xf>
    <xf numFmtId="0" fontId="0" fillId="8" borderId="3" xfId="0" applyFill="1" applyBorder="1" applyAlignment="1">
      <alignment horizontal="center" vertical="center" textRotation="90" wrapText="1"/>
    </xf>
    <xf numFmtId="0" fontId="0" fillId="8" borderId="4" xfId="0" applyFill="1" applyBorder="1" applyAlignment="1">
      <alignment horizontal="center" vertical="center" textRotation="90" wrapText="1"/>
    </xf>
    <xf numFmtId="0" fontId="4" fillId="7" borderId="0" xfId="0" applyFont="1" applyFill="1" applyAlignment="1">
      <alignment horizontal="center" vertical="center" textRotation="90"/>
    </xf>
    <xf numFmtId="0" fontId="0" fillId="7" borderId="1" xfId="0" applyFill="1" applyBorder="1" applyAlignment="1">
      <alignment horizontal="center" vertical="center" textRotation="90"/>
    </xf>
    <xf numFmtId="0" fontId="0" fillId="7" borderId="3" xfId="0" applyFill="1" applyBorder="1" applyAlignment="1">
      <alignment horizontal="center" vertical="center" textRotation="90"/>
    </xf>
    <xf numFmtId="0" fontId="0" fillId="7" borderId="4" xfId="0" applyFill="1" applyBorder="1" applyAlignment="1">
      <alignment horizontal="center" vertical="center" textRotation="90"/>
    </xf>
    <xf numFmtId="0" fontId="4" fillId="6" borderId="6" xfId="0" applyFont="1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3" xfId="0" applyFill="1" applyBorder="1" applyAlignment="1">
      <alignment horizontal="center" vertical="center" textRotation="90" wrapText="1"/>
    </xf>
    <xf numFmtId="0" fontId="0" fillId="6" borderId="4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/>
    </xf>
    <xf numFmtId="0" fontId="0" fillId="6" borderId="3" xfId="0" applyFill="1" applyBorder="1" applyAlignment="1">
      <alignment horizontal="center" vertical="center" textRotation="90"/>
    </xf>
    <xf numFmtId="0" fontId="0" fillId="6" borderId="4" xfId="0" applyFill="1" applyBorder="1" applyAlignment="1">
      <alignment horizontal="center" vertical="center" textRotation="90"/>
    </xf>
    <xf numFmtId="0" fontId="4" fillId="5" borderId="6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5" borderId="3" xfId="0" applyFill="1" applyBorder="1" applyAlignment="1">
      <alignment horizontal="center" vertical="center" textRotation="90"/>
    </xf>
    <xf numFmtId="0" fontId="0" fillId="5" borderId="4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 wrapText="1"/>
    </xf>
    <xf numFmtId="0" fontId="0" fillId="5" borderId="3" xfId="0" applyFill="1" applyBorder="1" applyAlignment="1">
      <alignment horizontal="center" vertical="center" textRotation="90" wrapText="1"/>
    </xf>
    <xf numFmtId="0" fontId="0" fillId="5" borderId="4" xfId="0" applyFill="1" applyBorder="1" applyAlignment="1">
      <alignment horizontal="center" vertical="center" textRotation="90" wrapText="1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3" xfId="0" applyFill="1" applyBorder="1" applyAlignment="1">
      <alignment horizontal="center" vertical="center" textRotation="90" wrapText="1"/>
    </xf>
    <xf numFmtId="0" fontId="0" fillId="3" borderId="4" xfId="0" applyFill="1" applyBorder="1" applyAlignment="1">
      <alignment horizontal="center" vertical="center" textRotation="90" wrapText="1"/>
    </xf>
    <xf numFmtId="0" fontId="4" fillId="4" borderId="2" xfId="0" applyFont="1" applyFill="1" applyBorder="1" applyAlignment="1">
      <alignment horizontal="center" vertical="center" textRotation="90" wrapText="1"/>
    </xf>
    <xf numFmtId="0" fontId="4" fillId="4" borderId="0" xfId="0" applyFont="1" applyFill="1" applyAlignment="1">
      <alignment horizontal="center" vertical="center" textRotation="90" wrapText="1"/>
    </xf>
    <xf numFmtId="0" fontId="0" fillId="4" borderId="1" xfId="0" applyFill="1" applyBorder="1" applyAlignment="1">
      <alignment horizontal="center" vertical="center" textRotation="90"/>
    </xf>
    <xf numFmtId="0" fontId="0" fillId="4" borderId="3" xfId="0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 vertical="center" textRotation="90"/>
    </xf>
    <xf numFmtId="0" fontId="4" fillId="2" borderId="0" xfId="0" applyFont="1" applyFill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textRotation="90" wrapText="1"/>
    </xf>
    <xf numFmtId="0" fontId="4" fillId="3" borderId="6" xfId="0" applyFont="1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 textRotation="90"/>
    </xf>
    <xf numFmtId="0" fontId="0" fillId="3" borderId="3" xfId="0" applyFill="1" applyBorder="1" applyAlignment="1">
      <alignment horizontal="center" vertical="center" textRotation="90"/>
    </xf>
    <xf numFmtId="0" fontId="0" fillId="3" borderId="4" xfId="0" applyFill="1" applyBorder="1" applyAlignment="1">
      <alignment horizontal="center" vertical="center" textRotation="90"/>
    </xf>
    <xf numFmtId="0" fontId="4" fillId="8" borderId="0" xfId="0" applyFont="1" applyFill="1" applyAlignment="1">
      <alignment horizontal="center" vertical="center" textRotation="90"/>
    </xf>
    <xf numFmtId="0" fontId="4" fillId="6" borderId="0" xfId="0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</cellXfs>
  <cellStyles count="4">
    <cellStyle name="Normal" xfId="0" builtinId="0"/>
    <cellStyle name="Porcentagem" xfId="1" builtinId="5"/>
    <cellStyle name="Porcentagem 2" xfId="2" xr:uid="{C95B903B-6F0F-429E-A6EF-11D6263EB21D}"/>
    <cellStyle name="Vírgula 2" xfId="3" xr:uid="{0F9C3DB6-512B-4CC5-93F9-FE27CF4EEC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3880f395be32df0/&#193;rea%20de%20Trabalho/Coisas_do_Mestrado/E&#243;lica/MCDM%20-%20pesoAutores.xlsx" TargetMode="External"/><Relationship Id="rId1" Type="http://schemas.openxmlformats.org/officeDocument/2006/relationships/externalLinkPath" Target="Coisas_do_Mestrado/E&#243;lica/MCDM%20-%20pesoAutor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3880f395be32df0/&#193;rea%20de%20Trabalho/Coisas_do_Mestrado/E&#243;lica/MCDM%20-%20pesoEspecialistas.xlsx" TargetMode="External"/><Relationship Id="rId1" Type="http://schemas.openxmlformats.org/officeDocument/2006/relationships/externalLinkPath" Target="Coisas_do_Mestrado/E&#243;lica/MCDM%20-%20pesoEspecialis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Eólica"/>
      <sheetName val="Apta-eólica"/>
      <sheetName val="Solar"/>
      <sheetName val="Apta-solar"/>
      <sheetName val="População"/>
      <sheetName val="Planilha2"/>
      <sheetName val="Distância-subestação"/>
      <sheetName val="Temperatura"/>
      <sheetName val="PIB"/>
      <sheetName val="Pesos"/>
      <sheetName val="ARAS"/>
      <sheetName val="SAW"/>
      <sheetName val="CODAS"/>
      <sheetName val="TOPSIS"/>
      <sheetName val="Rankings"/>
      <sheetName val="Agregação"/>
      <sheetName val="Borda"/>
      <sheetName val="Copeland"/>
      <sheetName val="H2_tudo"/>
      <sheetName val="Planilha4"/>
      <sheetName val="Critérios"/>
      <sheetName val="literature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P4" t="str">
            <v>Icó</v>
          </cell>
        </row>
        <row r="5">
          <cell r="AP5" t="str">
            <v>Icó</v>
          </cell>
        </row>
        <row r="6">
          <cell r="AP6" t="str">
            <v>Icó</v>
          </cell>
        </row>
        <row r="7">
          <cell r="AP7" t="str">
            <v>Icó</v>
          </cell>
        </row>
        <row r="8">
          <cell r="AP8" t="str">
            <v>Icó</v>
          </cell>
        </row>
        <row r="9">
          <cell r="AP9" t="str">
            <v>Icó</v>
          </cell>
        </row>
        <row r="10">
          <cell r="AP10" t="str">
            <v>Icó</v>
          </cell>
        </row>
        <row r="11">
          <cell r="AP11" t="str">
            <v>Icó</v>
          </cell>
        </row>
        <row r="12">
          <cell r="AP12" t="str">
            <v>Icó</v>
          </cell>
        </row>
        <row r="13">
          <cell r="AP13" t="str">
            <v>Icó</v>
          </cell>
        </row>
        <row r="14">
          <cell r="AP14" t="str">
            <v>Tauá II</v>
          </cell>
        </row>
        <row r="15">
          <cell r="AP15" t="str">
            <v>Icó</v>
          </cell>
        </row>
        <row r="16">
          <cell r="AP16" t="str">
            <v>Icó</v>
          </cell>
        </row>
        <row r="17">
          <cell r="AP17" t="str">
            <v>Tauá II</v>
          </cell>
        </row>
        <row r="18">
          <cell r="AP18" t="str">
            <v>Russas II</v>
          </cell>
        </row>
        <row r="19">
          <cell r="AP19" t="str">
            <v>Russas II</v>
          </cell>
        </row>
        <row r="20">
          <cell r="AP20" t="str">
            <v>Russas II</v>
          </cell>
        </row>
        <row r="21">
          <cell r="AP21" t="str">
            <v>Russas II</v>
          </cell>
        </row>
        <row r="22">
          <cell r="AP22" t="str">
            <v>Russas II</v>
          </cell>
        </row>
        <row r="23">
          <cell r="AP23" t="str">
            <v>Russas II</v>
          </cell>
        </row>
        <row r="24">
          <cell r="AP24" t="str">
            <v>Russas II</v>
          </cell>
        </row>
        <row r="25">
          <cell r="AP25" t="str">
            <v>Jaguaruana II</v>
          </cell>
        </row>
        <row r="26">
          <cell r="AP26" t="str">
            <v>Banabuiú</v>
          </cell>
        </row>
        <row r="27">
          <cell r="AP27" t="str">
            <v>Russas II</v>
          </cell>
        </row>
        <row r="28">
          <cell r="AP28" t="str">
            <v>Jaguaruana II</v>
          </cell>
        </row>
        <row r="29">
          <cell r="AP29" t="str">
            <v>Jaguaruana II</v>
          </cell>
        </row>
        <row r="30">
          <cell r="AP30" t="str">
            <v>Jaguaruana II</v>
          </cell>
        </row>
        <row r="31">
          <cell r="AP31" t="str">
            <v>Jaguaruana II</v>
          </cell>
        </row>
        <row r="32">
          <cell r="AP32" t="str">
            <v>Icó</v>
          </cell>
        </row>
        <row r="33">
          <cell r="AP33" t="str">
            <v>Banabuiú</v>
          </cell>
        </row>
        <row r="34">
          <cell r="AP34" t="str">
            <v>Banabuiú</v>
          </cell>
        </row>
        <row r="35">
          <cell r="AP35" t="str">
            <v>Quixeré</v>
          </cell>
        </row>
        <row r="36">
          <cell r="AP36" t="str">
            <v>Icó</v>
          </cell>
        </row>
        <row r="37">
          <cell r="AP37" t="str">
            <v>Banabuiú</v>
          </cell>
        </row>
        <row r="38">
          <cell r="AP38" t="str">
            <v>Icó</v>
          </cell>
        </row>
        <row r="39">
          <cell r="AP39" t="str">
            <v>Pacatuba</v>
          </cell>
        </row>
        <row r="40">
          <cell r="AP40" t="str">
            <v>Pacatuba</v>
          </cell>
        </row>
        <row r="41">
          <cell r="AP41" t="str">
            <v>Pacatuba</v>
          </cell>
        </row>
        <row r="42">
          <cell r="AP42" t="str">
            <v>Pacatuba</v>
          </cell>
        </row>
        <row r="43">
          <cell r="AP43" t="str">
            <v>Pacatuba</v>
          </cell>
        </row>
        <row r="44">
          <cell r="AP44" t="str">
            <v>Pacatuba</v>
          </cell>
        </row>
        <row r="45">
          <cell r="AP45" t="str">
            <v>Aquiraz II</v>
          </cell>
        </row>
        <row r="46">
          <cell r="AP46" t="str">
            <v>Pacatuba</v>
          </cell>
        </row>
        <row r="47">
          <cell r="AP47" t="str">
            <v>Aquiraz II</v>
          </cell>
        </row>
        <row r="48">
          <cell r="AP48" t="str">
            <v>Aquiraz II</v>
          </cell>
        </row>
        <row r="49">
          <cell r="AP49" t="str">
            <v>Aquiraz II</v>
          </cell>
        </row>
        <row r="50">
          <cell r="AP50" t="str">
            <v>Acaraú II</v>
          </cell>
        </row>
        <row r="51">
          <cell r="AP51" t="str">
            <v>Tianguá II</v>
          </cell>
        </row>
        <row r="52">
          <cell r="AP52" t="str">
            <v>Tianguá II</v>
          </cell>
        </row>
        <row r="53">
          <cell r="AP53" t="str">
            <v>Tianguá II</v>
          </cell>
        </row>
        <row r="54">
          <cell r="AP54" t="str">
            <v>Tianguá II</v>
          </cell>
        </row>
        <row r="55">
          <cell r="AP55" t="str">
            <v>Tianguá II</v>
          </cell>
        </row>
        <row r="56">
          <cell r="AP56" t="str">
            <v>Tianguá II</v>
          </cell>
        </row>
        <row r="57">
          <cell r="AP57" t="str">
            <v>Tianguá II</v>
          </cell>
        </row>
        <row r="58">
          <cell r="AP58" t="str">
            <v>Tianguá II</v>
          </cell>
        </row>
        <row r="59">
          <cell r="AP59" t="str">
            <v>Tianguá II</v>
          </cell>
        </row>
        <row r="60">
          <cell r="AP60" t="str">
            <v>Ibiapina</v>
          </cell>
        </row>
        <row r="61">
          <cell r="AP61" t="str">
            <v>Ibiapina</v>
          </cell>
        </row>
        <row r="62">
          <cell r="AP62" t="str">
            <v>Tianguá II</v>
          </cell>
        </row>
        <row r="63">
          <cell r="AP63" t="str">
            <v>Tianguá II</v>
          </cell>
        </row>
        <row r="64">
          <cell r="AP64" t="str">
            <v>Ibiapina</v>
          </cell>
        </row>
        <row r="65">
          <cell r="AP65" t="str">
            <v>Tianguá II</v>
          </cell>
        </row>
        <row r="66">
          <cell r="AP66" t="str">
            <v>Ibiapina</v>
          </cell>
        </row>
        <row r="67">
          <cell r="AP67" t="str">
            <v>Tianguá II</v>
          </cell>
        </row>
        <row r="68">
          <cell r="AP68" t="str">
            <v>Acaraú III</v>
          </cell>
        </row>
        <row r="69">
          <cell r="AP69" t="str">
            <v>Tianguá II</v>
          </cell>
        </row>
        <row r="70">
          <cell r="AP70" t="str">
            <v>Acaraú III</v>
          </cell>
        </row>
        <row r="71">
          <cell r="AP71" t="str">
            <v>Acaraú II</v>
          </cell>
        </row>
        <row r="72">
          <cell r="AP72" t="str">
            <v>Acaraú III</v>
          </cell>
        </row>
        <row r="73">
          <cell r="AP73" t="str">
            <v>Tianguá II</v>
          </cell>
        </row>
        <row r="74">
          <cell r="AP74" t="str">
            <v>Acaraú II</v>
          </cell>
        </row>
        <row r="75">
          <cell r="AP75" t="str">
            <v>Tianguá II</v>
          </cell>
        </row>
        <row r="76">
          <cell r="AP76" t="str">
            <v>Acaraú II</v>
          </cell>
        </row>
        <row r="77">
          <cell r="AP77" t="str">
            <v>Acaraú III</v>
          </cell>
        </row>
        <row r="78">
          <cell r="AP78" t="str">
            <v>Tianguá II</v>
          </cell>
        </row>
        <row r="79">
          <cell r="AP79" t="str">
            <v>Acaraú II</v>
          </cell>
        </row>
        <row r="80">
          <cell r="AP80" t="str">
            <v>Tianguá II</v>
          </cell>
        </row>
        <row r="81">
          <cell r="AP81" t="str">
            <v>Tianguá II</v>
          </cell>
        </row>
        <row r="82">
          <cell r="AP82" t="str">
            <v>Tianguá II</v>
          </cell>
        </row>
        <row r="83">
          <cell r="AP83" t="str">
            <v>Tianguá II</v>
          </cell>
        </row>
        <row r="84">
          <cell r="AP84" t="str">
            <v>Tianguá II</v>
          </cell>
        </row>
        <row r="85">
          <cell r="AP85" t="str">
            <v>Tianguá II</v>
          </cell>
        </row>
        <row r="86">
          <cell r="AP86" t="str">
            <v>Acaraú III</v>
          </cell>
        </row>
        <row r="87">
          <cell r="AP87" t="str">
            <v>Acaraú III</v>
          </cell>
        </row>
        <row r="88">
          <cell r="AP88" t="str">
            <v>Tianguá II</v>
          </cell>
        </row>
        <row r="89">
          <cell r="AP89" t="str">
            <v>Tianguá II</v>
          </cell>
        </row>
        <row r="90">
          <cell r="AP90" t="str">
            <v>Acaraú III</v>
          </cell>
        </row>
        <row r="91">
          <cell r="AP91" t="str">
            <v>Acaraú III</v>
          </cell>
        </row>
        <row r="92">
          <cell r="AP92" t="str">
            <v>Acaraú III</v>
          </cell>
        </row>
        <row r="93">
          <cell r="AP93" t="str">
            <v>Tianguá II</v>
          </cell>
        </row>
        <row r="94">
          <cell r="AP94" t="str">
            <v>Tianguá II</v>
          </cell>
        </row>
        <row r="95">
          <cell r="AP95" t="str">
            <v>Tianguá II</v>
          </cell>
        </row>
        <row r="96">
          <cell r="AP96" t="str">
            <v>Tianguá II</v>
          </cell>
        </row>
        <row r="97">
          <cell r="AP97" t="str">
            <v>Pecém II</v>
          </cell>
        </row>
        <row r="98">
          <cell r="AP98" t="str">
            <v>Pecém II</v>
          </cell>
        </row>
        <row r="99">
          <cell r="AP99" t="str">
            <v>Pecém II</v>
          </cell>
        </row>
        <row r="100">
          <cell r="AP100" t="str">
            <v>Pacatuba</v>
          </cell>
        </row>
        <row r="101">
          <cell r="AP101" t="str">
            <v>Pacatuba</v>
          </cell>
        </row>
        <row r="102">
          <cell r="AP102" t="str">
            <v>Pacatuba</v>
          </cell>
        </row>
        <row r="103">
          <cell r="AP103" t="str">
            <v>Pacatuba</v>
          </cell>
        </row>
        <row r="104">
          <cell r="AP104" t="str">
            <v>Banabuiú</v>
          </cell>
        </row>
        <row r="105">
          <cell r="AP105" t="str">
            <v>Pacatuba</v>
          </cell>
        </row>
        <row r="106">
          <cell r="AP106" t="str">
            <v>Pacatuba</v>
          </cell>
        </row>
        <row r="107">
          <cell r="AP107" t="str">
            <v>Pacatuba</v>
          </cell>
        </row>
        <row r="108">
          <cell r="AP108" t="str">
            <v>Pacatuba</v>
          </cell>
        </row>
        <row r="109">
          <cell r="AP109" t="str">
            <v>Pacatuba</v>
          </cell>
        </row>
        <row r="110">
          <cell r="AP110" t="str">
            <v>Pacatuba</v>
          </cell>
        </row>
        <row r="111">
          <cell r="AP111" t="str">
            <v>Pecém II</v>
          </cell>
        </row>
        <row r="112">
          <cell r="AP112" t="str">
            <v>Banabuiú</v>
          </cell>
        </row>
        <row r="113">
          <cell r="AP113" t="str">
            <v>Pecém II</v>
          </cell>
        </row>
        <row r="114">
          <cell r="AP114" t="str">
            <v>Pecém II</v>
          </cell>
        </row>
        <row r="115">
          <cell r="AP115" t="str">
            <v>Aquiraz II</v>
          </cell>
        </row>
        <row r="116">
          <cell r="AP116" t="str">
            <v>Aquiraz II</v>
          </cell>
        </row>
        <row r="117">
          <cell r="AP117" t="str">
            <v>Aquiraz II</v>
          </cell>
        </row>
        <row r="118">
          <cell r="AP118" t="str">
            <v>Pacatuba</v>
          </cell>
        </row>
        <row r="119">
          <cell r="AP119" t="str">
            <v>Aquiraz II</v>
          </cell>
        </row>
        <row r="120">
          <cell r="AP120" t="str">
            <v>Pacatuba</v>
          </cell>
        </row>
        <row r="121">
          <cell r="AP121" t="str">
            <v>Pecém II</v>
          </cell>
        </row>
        <row r="122">
          <cell r="AP122" t="str">
            <v>Pecém II</v>
          </cell>
        </row>
        <row r="123">
          <cell r="AP123" t="str">
            <v>Acaraú III</v>
          </cell>
        </row>
        <row r="124">
          <cell r="AP124" t="str">
            <v>Pecém II</v>
          </cell>
        </row>
        <row r="125">
          <cell r="AP125" t="str">
            <v>Pecém II</v>
          </cell>
        </row>
        <row r="126">
          <cell r="AP126" t="str">
            <v>Pecém II</v>
          </cell>
        </row>
        <row r="127">
          <cell r="AP127" t="str">
            <v>Pecém II</v>
          </cell>
        </row>
        <row r="128">
          <cell r="AP128" t="str">
            <v>Pecém II</v>
          </cell>
        </row>
        <row r="129">
          <cell r="AP129" t="str">
            <v>Pecém II</v>
          </cell>
        </row>
        <row r="130">
          <cell r="AP130" t="str">
            <v>Pecém II</v>
          </cell>
        </row>
        <row r="131">
          <cell r="AP131" t="str">
            <v>Pecém II</v>
          </cell>
        </row>
        <row r="132">
          <cell r="AP132" t="str">
            <v>Pecém II</v>
          </cell>
        </row>
        <row r="133">
          <cell r="AP133" t="str">
            <v>Tauá II</v>
          </cell>
        </row>
        <row r="134">
          <cell r="AP134" t="str">
            <v>Tauá II</v>
          </cell>
        </row>
        <row r="135">
          <cell r="AP135" t="str">
            <v>Tauá II</v>
          </cell>
        </row>
        <row r="136">
          <cell r="AP136" t="str">
            <v>Ibiapina</v>
          </cell>
        </row>
        <row r="137">
          <cell r="AP137" t="str">
            <v>Tauá II</v>
          </cell>
        </row>
        <row r="138">
          <cell r="AP138" t="str">
            <v>Ibiapina</v>
          </cell>
        </row>
        <row r="139">
          <cell r="AP139" t="str">
            <v>Tauá II</v>
          </cell>
        </row>
        <row r="140">
          <cell r="AP140" t="str">
            <v>Tauá II</v>
          </cell>
        </row>
        <row r="141">
          <cell r="AP141" t="str">
            <v>Ibiapina</v>
          </cell>
        </row>
        <row r="142">
          <cell r="AP142" t="str">
            <v>Tauá II</v>
          </cell>
        </row>
        <row r="143">
          <cell r="AP143" t="str">
            <v>Tauá II</v>
          </cell>
        </row>
        <row r="144">
          <cell r="AP144" t="str">
            <v>Tauá II</v>
          </cell>
        </row>
        <row r="145">
          <cell r="AP145" t="str">
            <v>Tauá II</v>
          </cell>
        </row>
        <row r="146">
          <cell r="AP146" t="str">
            <v>Tauá II</v>
          </cell>
        </row>
        <row r="147">
          <cell r="AP147" t="str">
            <v>Tauá II</v>
          </cell>
        </row>
        <row r="148">
          <cell r="AP148" t="str">
            <v>Banabuiú</v>
          </cell>
        </row>
        <row r="149">
          <cell r="AP149" t="str">
            <v>Banabuiú</v>
          </cell>
        </row>
        <row r="150">
          <cell r="AP150" t="str">
            <v>Banabuiú</v>
          </cell>
        </row>
        <row r="151">
          <cell r="AP151" t="str">
            <v>Banabuiú</v>
          </cell>
        </row>
        <row r="152">
          <cell r="AP152" t="str">
            <v>Banabuiú</v>
          </cell>
        </row>
        <row r="153">
          <cell r="AP153" t="str">
            <v>Banabuiú</v>
          </cell>
        </row>
        <row r="154">
          <cell r="AP154" t="str">
            <v>Banabuiú</v>
          </cell>
        </row>
        <row r="155">
          <cell r="AP155" t="str">
            <v>Banabuiú</v>
          </cell>
        </row>
        <row r="156">
          <cell r="AP156" t="str">
            <v>Banabuiú</v>
          </cell>
        </row>
        <row r="157">
          <cell r="AP157" t="str">
            <v>Banabuiú</v>
          </cell>
        </row>
        <row r="158">
          <cell r="AP158" t="str">
            <v>Tauá II</v>
          </cell>
        </row>
        <row r="159">
          <cell r="AP159" t="str">
            <v>Tauá II</v>
          </cell>
        </row>
        <row r="160">
          <cell r="AP160" t="str">
            <v>Banabuiú</v>
          </cell>
        </row>
        <row r="161">
          <cell r="AP161" t="str">
            <v>Icó</v>
          </cell>
        </row>
        <row r="162">
          <cell r="AP162" t="str">
            <v>Icó</v>
          </cell>
        </row>
        <row r="163">
          <cell r="AP163" t="str">
            <v>Icó</v>
          </cell>
        </row>
        <row r="164">
          <cell r="AP164" t="str">
            <v>Icó</v>
          </cell>
        </row>
        <row r="165">
          <cell r="AP165" t="str">
            <v>Icó</v>
          </cell>
        </row>
        <row r="166">
          <cell r="AP166" t="str">
            <v>Icó</v>
          </cell>
        </row>
        <row r="167">
          <cell r="AP167" t="str">
            <v>Icó</v>
          </cell>
        </row>
        <row r="168">
          <cell r="AP168" t="str">
            <v>Icó</v>
          </cell>
        </row>
        <row r="169">
          <cell r="AP169" t="str">
            <v>Icó</v>
          </cell>
        </row>
        <row r="170">
          <cell r="AP170" t="str">
            <v>Icó</v>
          </cell>
        </row>
        <row r="171">
          <cell r="AP171" t="str">
            <v>Icó</v>
          </cell>
        </row>
        <row r="172">
          <cell r="AP172" t="str">
            <v>Icó</v>
          </cell>
        </row>
        <row r="173">
          <cell r="AP173" t="str">
            <v>Icó</v>
          </cell>
        </row>
        <row r="174">
          <cell r="AP174" t="str">
            <v>Icó</v>
          </cell>
        </row>
        <row r="175">
          <cell r="AP175" t="str">
            <v>Icó</v>
          </cell>
        </row>
        <row r="176">
          <cell r="AP176" t="str">
            <v>Icó</v>
          </cell>
        </row>
        <row r="177">
          <cell r="AP177" t="str">
            <v>Icó</v>
          </cell>
        </row>
        <row r="178">
          <cell r="AP178" t="str">
            <v>Icó</v>
          </cell>
        </row>
        <row r="179">
          <cell r="AP179" t="str">
            <v>Icó</v>
          </cell>
        </row>
        <row r="180">
          <cell r="AP180" t="str">
            <v>Icó</v>
          </cell>
        </row>
        <row r="181">
          <cell r="AP181" t="str">
            <v>Icó</v>
          </cell>
        </row>
        <row r="182">
          <cell r="AP182" t="str">
            <v>Icó</v>
          </cell>
        </row>
        <row r="183">
          <cell r="AP183" t="str">
            <v>Tauá II</v>
          </cell>
        </row>
        <row r="184">
          <cell r="AP184" t="str">
            <v>Tauá II</v>
          </cell>
        </row>
        <row r="185">
          <cell r="AP185" t="str">
            <v>Tauá II</v>
          </cell>
        </row>
        <row r="186">
          <cell r="AP186" t="str">
            <v>Tauá II</v>
          </cell>
        </row>
        <row r="187">
          <cell r="AP187" t="str">
            <v>Tauá II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Água"/>
      <sheetName val="Eólica"/>
      <sheetName val="Apta-eólica"/>
      <sheetName val="Solar"/>
      <sheetName val="Apta-solar"/>
      <sheetName val="População"/>
      <sheetName val="Planilha2"/>
      <sheetName val="Distância-subestação"/>
      <sheetName val="Temperatura"/>
      <sheetName val="PIB"/>
      <sheetName val="Pesos"/>
      <sheetName val="ARAS"/>
      <sheetName val="SAW"/>
      <sheetName val="CODAS"/>
      <sheetName val="TOPSIS"/>
      <sheetName val="Rankings"/>
      <sheetName val="Agregação"/>
      <sheetName val="Borda"/>
      <sheetName val="Copeland"/>
      <sheetName val="H2_tudo"/>
      <sheetName val="Planilha4"/>
      <sheetName val="Critérios"/>
      <sheetName val="literature"/>
    </sheetNames>
    <sheetDataSet>
      <sheetData sheetId="0">
        <row r="2">
          <cell r="N2">
            <v>41.9</v>
          </cell>
        </row>
        <row r="3">
          <cell r="N3">
            <v>43.5</v>
          </cell>
        </row>
        <row r="4">
          <cell r="N4">
            <v>52.3</v>
          </cell>
        </row>
        <row r="5">
          <cell r="N5">
            <v>42.6</v>
          </cell>
        </row>
        <row r="6">
          <cell r="N6">
            <v>50.7</v>
          </cell>
        </row>
        <row r="7">
          <cell r="N7">
            <v>40.5</v>
          </cell>
        </row>
        <row r="8">
          <cell r="N8">
            <v>51.2</v>
          </cell>
        </row>
        <row r="9">
          <cell r="N9">
            <v>51.8</v>
          </cell>
        </row>
        <row r="10">
          <cell r="N10">
            <v>46</v>
          </cell>
        </row>
        <row r="11">
          <cell r="N11">
            <v>56.9</v>
          </cell>
        </row>
        <row r="12">
          <cell r="N12">
            <v>36.799999999999997</v>
          </cell>
        </row>
        <row r="13">
          <cell r="N13">
            <v>52</v>
          </cell>
        </row>
        <row r="14">
          <cell r="N14">
            <v>51.3</v>
          </cell>
        </row>
        <row r="15">
          <cell r="N15">
            <v>36.200000000000003</v>
          </cell>
        </row>
        <row r="16">
          <cell r="N16">
            <v>38.700000000000003</v>
          </cell>
        </row>
        <row r="17">
          <cell r="N17">
            <v>37</v>
          </cell>
        </row>
        <row r="18">
          <cell r="N18">
            <v>39.200000000000003</v>
          </cell>
        </row>
        <row r="19">
          <cell r="N19">
            <v>35.700000000000003</v>
          </cell>
        </row>
        <row r="20">
          <cell r="N20">
            <v>38.5</v>
          </cell>
        </row>
        <row r="21">
          <cell r="N21">
            <v>36.9</v>
          </cell>
        </row>
        <row r="22">
          <cell r="N22">
            <v>39.5</v>
          </cell>
        </row>
        <row r="23">
          <cell r="N23">
            <v>40</v>
          </cell>
        </row>
        <row r="24">
          <cell r="N24">
            <v>34.799999999999997</v>
          </cell>
        </row>
        <row r="25">
          <cell r="N25">
            <v>38</v>
          </cell>
        </row>
        <row r="26">
          <cell r="N26">
            <v>37.9</v>
          </cell>
        </row>
        <row r="27">
          <cell r="N27">
            <v>51.7</v>
          </cell>
        </row>
        <row r="28">
          <cell r="N28">
            <v>51.6</v>
          </cell>
        </row>
        <row r="29">
          <cell r="N29">
            <v>51.1</v>
          </cell>
        </row>
        <row r="30">
          <cell r="N30">
            <v>37.9</v>
          </cell>
        </row>
        <row r="31">
          <cell r="N31">
            <v>35.5</v>
          </cell>
        </row>
        <row r="32">
          <cell r="N32">
            <v>42.3</v>
          </cell>
        </row>
        <row r="33">
          <cell r="N33">
            <v>35.299999999999997</v>
          </cell>
        </row>
        <row r="34">
          <cell r="N34">
            <v>49.7</v>
          </cell>
        </row>
        <row r="35">
          <cell r="N35">
            <v>43</v>
          </cell>
        </row>
        <row r="36">
          <cell r="N36">
            <v>41.2</v>
          </cell>
        </row>
        <row r="37">
          <cell r="N37">
            <v>77.3</v>
          </cell>
        </row>
        <row r="38">
          <cell r="N38">
            <v>72.8</v>
          </cell>
        </row>
        <row r="39">
          <cell r="N39">
            <v>77.400000000000006</v>
          </cell>
        </row>
        <row r="40">
          <cell r="N40">
            <v>68.3</v>
          </cell>
        </row>
        <row r="41">
          <cell r="N41">
            <v>64</v>
          </cell>
        </row>
        <row r="42">
          <cell r="N42">
            <v>91.75</v>
          </cell>
        </row>
        <row r="43">
          <cell r="N43">
            <v>88.2</v>
          </cell>
        </row>
        <row r="44">
          <cell r="N44">
            <v>81</v>
          </cell>
        </row>
        <row r="45">
          <cell r="N45">
            <v>85.9</v>
          </cell>
        </row>
        <row r="46">
          <cell r="N46">
            <v>62</v>
          </cell>
        </row>
        <row r="47">
          <cell r="N47">
            <v>64.2</v>
          </cell>
        </row>
        <row r="48">
          <cell r="N48">
            <v>50.1</v>
          </cell>
        </row>
        <row r="49">
          <cell r="N49">
            <v>58.2</v>
          </cell>
        </row>
        <row r="50">
          <cell r="N50">
            <v>51.5</v>
          </cell>
        </row>
        <row r="51">
          <cell r="N51">
            <v>55.5</v>
          </cell>
        </row>
        <row r="52">
          <cell r="N52">
            <v>81.099999999999994</v>
          </cell>
        </row>
        <row r="53">
          <cell r="N53">
            <v>80.8</v>
          </cell>
        </row>
        <row r="54">
          <cell r="N54">
            <v>68.099999999999994</v>
          </cell>
        </row>
        <row r="55">
          <cell r="N55">
            <v>73</v>
          </cell>
        </row>
        <row r="56">
          <cell r="N56">
            <v>89.4</v>
          </cell>
        </row>
        <row r="57">
          <cell r="N57">
            <v>67.400000000000006</v>
          </cell>
        </row>
        <row r="58">
          <cell r="N58">
            <v>27.9</v>
          </cell>
        </row>
        <row r="59">
          <cell r="N59">
            <v>31.7</v>
          </cell>
        </row>
        <row r="60">
          <cell r="N60">
            <v>47.6</v>
          </cell>
        </row>
        <row r="61">
          <cell r="N61">
            <v>50.3</v>
          </cell>
        </row>
        <row r="62">
          <cell r="N62">
            <v>31.7</v>
          </cell>
        </row>
        <row r="63">
          <cell r="N63">
            <v>44.8</v>
          </cell>
        </row>
        <row r="64">
          <cell r="N64">
            <v>48.3</v>
          </cell>
        </row>
        <row r="65">
          <cell r="N65">
            <v>50</v>
          </cell>
        </row>
        <row r="66">
          <cell r="N66">
            <v>48.7</v>
          </cell>
        </row>
        <row r="67">
          <cell r="N67">
            <v>55</v>
          </cell>
        </row>
        <row r="68">
          <cell r="N68">
            <v>49.3</v>
          </cell>
        </row>
        <row r="69">
          <cell r="N69">
            <v>43.2</v>
          </cell>
        </row>
        <row r="70">
          <cell r="N70">
            <v>69.2</v>
          </cell>
        </row>
        <row r="71">
          <cell r="N71">
            <v>60.3</v>
          </cell>
        </row>
        <row r="72">
          <cell r="N72">
            <v>53.8</v>
          </cell>
        </row>
        <row r="73">
          <cell r="N73">
            <v>53.1</v>
          </cell>
        </row>
        <row r="74">
          <cell r="N74">
            <v>62.3</v>
          </cell>
        </row>
        <row r="75">
          <cell r="N75">
            <v>48.8</v>
          </cell>
        </row>
        <row r="76">
          <cell r="N76">
            <v>56.6</v>
          </cell>
        </row>
        <row r="77">
          <cell r="N77">
            <v>65.900000000000006</v>
          </cell>
        </row>
        <row r="78">
          <cell r="N78">
            <v>80.3</v>
          </cell>
        </row>
        <row r="79">
          <cell r="N79">
            <v>39.9</v>
          </cell>
        </row>
        <row r="80">
          <cell r="N80">
            <v>41.9</v>
          </cell>
        </row>
        <row r="81">
          <cell r="N81">
            <v>40.299999999999997</v>
          </cell>
        </row>
        <row r="82">
          <cell r="N82">
            <v>33.799999999999997</v>
          </cell>
        </row>
        <row r="83">
          <cell r="N83">
            <v>45.6</v>
          </cell>
        </row>
        <row r="84">
          <cell r="N84">
            <v>49.6</v>
          </cell>
        </row>
        <row r="85">
          <cell r="N85">
            <v>46.6</v>
          </cell>
        </row>
        <row r="86">
          <cell r="N86">
            <v>51.9</v>
          </cell>
        </row>
        <row r="87">
          <cell r="N87">
            <v>55.5</v>
          </cell>
        </row>
        <row r="88">
          <cell r="N88">
            <v>39.5</v>
          </cell>
        </row>
        <row r="89">
          <cell r="N89">
            <v>49.5</v>
          </cell>
        </row>
        <row r="90">
          <cell r="N90">
            <v>26.9</v>
          </cell>
        </row>
        <row r="91">
          <cell r="N91">
            <v>40.1</v>
          </cell>
        </row>
        <row r="92">
          <cell r="N92">
            <v>56.6</v>
          </cell>
        </row>
        <row r="93">
          <cell r="N93">
            <v>38.5</v>
          </cell>
        </row>
        <row r="94">
          <cell r="N94">
            <v>48.1</v>
          </cell>
        </row>
        <row r="95">
          <cell r="N95">
            <v>64.5</v>
          </cell>
        </row>
        <row r="96">
          <cell r="N96">
            <v>73.900000000000006</v>
          </cell>
        </row>
        <row r="97">
          <cell r="N97">
            <v>79.7</v>
          </cell>
        </row>
        <row r="98">
          <cell r="N98">
            <v>76.2</v>
          </cell>
        </row>
        <row r="99">
          <cell r="N99">
            <v>90.2</v>
          </cell>
        </row>
        <row r="100">
          <cell r="N100">
            <v>104.3</v>
          </cell>
        </row>
        <row r="101">
          <cell r="N101">
            <v>84.5</v>
          </cell>
        </row>
        <row r="102">
          <cell r="N102">
            <v>44.6</v>
          </cell>
        </row>
        <row r="103">
          <cell r="N103">
            <v>117.8</v>
          </cell>
        </row>
        <row r="104">
          <cell r="N104">
            <v>55.9</v>
          </cell>
        </row>
        <row r="105">
          <cell r="N105">
            <v>71.2</v>
          </cell>
        </row>
        <row r="106">
          <cell r="N106">
            <v>78.400000000000006</v>
          </cell>
        </row>
        <row r="107">
          <cell r="N107">
            <v>61.1</v>
          </cell>
        </row>
        <row r="108">
          <cell r="N108">
            <v>65.8</v>
          </cell>
        </row>
        <row r="109">
          <cell r="N109">
            <v>45.3</v>
          </cell>
        </row>
        <row r="110">
          <cell r="N110">
            <v>33.25</v>
          </cell>
        </row>
        <row r="111">
          <cell r="N111">
            <v>42.7</v>
          </cell>
        </row>
        <row r="112">
          <cell r="N112">
            <v>39.4</v>
          </cell>
        </row>
        <row r="113">
          <cell r="N113">
            <v>77.8</v>
          </cell>
        </row>
        <row r="114">
          <cell r="N114">
            <v>75.8</v>
          </cell>
        </row>
        <row r="115">
          <cell r="N115">
            <v>73.2</v>
          </cell>
        </row>
        <row r="116">
          <cell r="N116">
            <v>41.5</v>
          </cell>
        </row>
        <row r="117">
          <cell r="N117">
            <v>53.1</v>
          </cell>
        </row>
        <row r="118">
          <cell r="N118">
            <v>53.2</v>
          </cell>
        </row>
        <row r="119">
          <cell r="N119">
            <v>70.8</v>
          </cell>
        </row>
        <row r="120">
          <cell r="N120">
            <v>66</v>
          </cell>
        </row>
        <row r="121">
          <cell r="N121">
            <v>40.6</v>
          </cell>
        </row>
        <row r="122">
          <cell r="N122">
            <v>36.200000000000003</v>
          </cell>
        </row>
        <row r="123">
          <cell r="N123">
            <v>52.8</v>
          </cell>
        </row>
        <row r="124">
          <cell r="N124">
            <v>49.8</v>
          </cell>
        </row>
        <row r="125">
          <cell r="N125">
            <v>50.9</v>
          </cell>
        </row>
        <row r="126">
          <cell r="N126">
            <v>50.5</v>
          </cell>
        </row>
        <row r="127">
          <cell r="N127">
            <v>66.400000000000006</v>
          </cell>
        </row>
        <row r="128">
          <cell r="N128">
            <v>50.6</v>
          </cell>
        </row>
        <row r="129">
          <cell r="N129">
            <v>53.4</v>
          </cell>
        </row>
        <row r="130">
          <cell r="N130">
            <v>53.9</v>
          </cell>
        </row>
        <row r="131">
          <cell r="N131">
            <v>32.4</v>
          </cell>
        </row>
        <row r="132">
          <cell r="N132">
            <v>37.4</v>
          </cell>
        </row>
        <row r="133">
          <cell r="N133">
            <v>38.1</v>
          </cell>
        </row>
        <row r="134">
          <cell r="N134">
            <v>41.7</v>
          </cell>
        </row>
        <row r="135">
          <cell r="N135">
            <v>33.299999999999997</v>
          </cell>
        </row>
        <row r="136">
          <cell r="N136">
            <v>34.700000000000003</v>
          </cell>
        </row>
        <row r="137">
          <cell r="N137">
            <v>30.9</v>
          </cell>
        </row>
        <row r="138">
          <cell r="N138">
            <v>35.299999999999997</v>
          </cell>
        </row>
        <row r="139">
          <cell r="N139">
            <v>32.6</v>
          </cell>
        </row>
        <row r="140">
          <cell r="N140">
            <v>31.9</v>
          </cell>
        </row>
        <row r="141">
          <cell r="N141">
            <v>35.5</v>
          </cell>
        </row>
        <row r="142">
          <cell r="N142">
            <v>39.299999999999997</v>
          </cell>
        </row>
        <row r="143">
          <cell r="N143">
            <v>38.799999999999997</v>
          </cell>
        </row>
        <row r="144">
          <cell r="N144">
            <v>36.299999999999997</v>
          </cell>
        </row>
        <row r="145">
          <cell r="N145">
            <v>33.299999999999997</v>
          </cell>
        </row>
        <row r="146">
          <cell r="N146">
            <v>35.5</v>
          </cell>
        </row>
        <row r="147">
          <cell r="N147">
            <v>36.5</v>
          </cell>
        </row>
        <row r="148">
          <cell r="N148">
            <v>30.3</v>
          </cell>
        </row>
        <row r="149">
          <cell r="N149">
            <v>40.5</v>
          </cell>
        </row>
        <row r="150">
          <cell r="N150">
            <v>38.700000000000003</v>
          </cell>
        </row>
        <row r="151">
          <cell r="N151">
            <v>33.299999999999997</v>
          </cell>
        </row>
        <row r="152">
          <cell r="N152">
            <v>34.1</v>
          </cell>
        </row>
        <row r="153">
          <cell r="N153">
            <v>38.299999999999997</v>
          </cell>
        </row>
        <row r="154">
          <cell r="N154">
            <v>38.5</v>
          </cell>
        </row>
        <row r="155">
          <cell r="N155">
            <v>37.5</v>
          </cell>
        </row>
        <row r="156">
          <cell r="N156">
            <v>41.3</v>
          </cell>
        </row>
        <row r="157">
          <cell r="N157">
            <v>41.1</v>
          </cell>
        </row>
        <row r="158">
          <cell r="N158">
            <v>37.799999999999997</v>
          </cell>
        </row>
        <row r="159">
          <cell r="N159">
            <v>40</v>
          </cell>
        </row>
        <row r="160">
          <cell r="N160">
            <v>41.5</v>
          </cell>
        </row>
        <row r="161">
          <cell r="N161">
            <v>44</v>
          </cell>
        </row>
        <row r="162">
          <cell r="N162">
            <v>47.2</v>
          </cell>
        </row>
        <row r="163">
          <cell r="N163">
            <v>53</v>
          </cell>
        </row>
        <row r="164">
          <cell r="N164">
            <v>33.200000000000003</v>
          </cell>
        </row>
        <row r="165">
          <cell r="N165">
            <v>51.8</v>
          </cell>
        </row>
        <row r="166">
          <cell r="N166">
            <v>40.5</v>
          </cell>
        </row>
        <row r="167">
          <cell r="N167">
            <v>53.9</v>
          </cell>
        </row>
        <row r="168">
          <cell r="N168">
            <v>51.5</v>
          </cell>
        </row>
        <row r="169">
          <cell r="N169">
            <v>52.2</v>
          </cell>
        </row>
        <row r="170">
          <cell r="N170">
            <v>46.9</v>
          </cell>
        </row>
        <row r="171">
          <cell r="N171">
            <v>51.4</v>
          </cell>
        </row>
        <row r="172">
          <cell r="N172">
            <v>57.75</v>
          </cell>
        </row>
        <row r="173">
          <cell r="N173">
            <v>54.9</v>
          </cell>
        </row>
        <row r="174">
          <cell r="N174">
            <v>41.1</v>
          </cell>
        </row>
        <row r="175">
          <cell r="N175">
            <v>64.400000000000006</v>
          </cell>
        </row>
        <row r="176">
          <cell r="N176">
            <v>60</v>
          </cell>
        </row>
        <row r="177">
          <cell r="N177">
            <v>57.2</v>
          </cell>
        </row>
        <row r="178">
          <cell r="N178">
            <v>56.5</v>
          </cell>
        </row>
        <row r="179">
          <cell r="N179">
            <v>60.3</v>
          </cell>
        </row>
        <row r="180">
          <cell r="N180">
            <v>47.9</v>
          </cell>
        </row>
        <row r="181">
          <cell r="N181">
            <v>31.2</v>
          </cell>
        </row>
        <row r="182">
          <cell r="N182">
            <v>41</v>
          </cell>
        </row>
        <row r="183">
          <cell r="N183">
            <v>34.6</v>
          </cell>
        </row>
        <row r="184">
          <cell r="N184">
            <v>40.4</v>
          </cell>
        </row>
        <row r="185">
          <cell r="N185">
            <v>39.9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atlas.adece.ce.gov.br/User?ReturnUrl=%2F%20(printed%20version)" TargetMode="External"/><Relationship Id="rId2" Type="http://schemas.openxmlformats.org/officeDocument/2006/relationships/hyperlink" Target="http://atlas.adece.ce.gov.br/User?ReturnUrl=%2F%20(printed%20version)" TargetMode="External"/><Relationship Id="rId1" Type="http://schemas.openxmlformats.org/officeDocument/2006/relationships/hyperlink" Target="http://atlas.adece.ce.gov.br/User?ReturnUrl=%2F%20(printed%20version)" TargetMode="External"/><Relationship Id="rId6" Type="http://schemas.openxmlformats.org/officeDocument/2006/relationships/hyperlink" Target="http://atlas.adece.ce.gov.br/User?ReturnUrl=%2F" TargetMode="External"/><Relationship Id="rId5" Type="http://schemas.openxmlformats.org/officeDocument/2006/relationships/hyperlink" Target="http://atlas.adece.ce.gov.br/User?ReturnUrl=%2F%20(printed%20version)" TargetMode="External"/><Relationship Id="rId4" Type="http://schemas.openxmlformats.org/officeDocument/2006/relationships/hyperlink" Target="http://atlas.adece.ce.gov.br/User?ReturnUrl=%2F%20(printed%20version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874F-CB63-4E79-AC77-5AA94BB778F9}">
  <dimension ref="A1:G185"/>
  <sheetViews>
    <sheetView topLeftCell="C1" zoomScale="150" zoomScaleNormal="150" workbookViewId="0">
      <selection activeCell="C1" sqref="C1"/>
    </sheetView>
  </sheetViews>
  <sheetFormatPr defaultRowHeight="14.4" x14ac:dyDescent="0.3"/>
  <cols>
    <col min="1" max="1" width="7" hidden="1" customWidth="1"/>
    <col min="2" max="2" width="11.5546875" hidden="1" customWidth="1"/>
    <col min="3" max="3" width="23.88671875" bestFit="1" customWidth="1"/>
    <col min="4" max="4" width="11.88671875" bestFit="1" customWidth="1"/>
    <col min="5" max="5" width="9" bestFit="1" customWidth="1"/>
    <col min="6" max="6" width="9.109375" bestFit="1" customWidth="1"/>
    <col min="7" max="7" width="11.33203125" bestFit="1" customWidth="1"/>
  </cols>
  <sheetData>
    <row r="1" spans="1:7" ht="15.6" x14ac:dyDescent="0.3">
      <c r="B1" s="1" t="s">
        <v>0</v>
      </c>
      <c r="C1" s="1" t="s">
        <v>205</v>
      </c>
      <c r="D1" s="1" t="s">
        <v>209</v>
      </c>
      <c r="E1" s="1" t="s">
        <v>208</v>
      </c>
      <c r="F1" s="1" t="s">
        <v>206</v>
      </c>
      <c r="G1" s="1" t="s">
        <v>207</v>
      </c>
    </row>
    <row r="2" spans="1:7" ht="14.4" customHeight="1" x14ac:dyDescent="0.3">
      <c r="A2" s="196" t="s">
        <v>1</v>
      </c>
      <c r="B2" s="197" t="s">
        <v>2</v>
      </c>
      <c r="C2" s="2" t="s">
        <v>3</v>
      </c>
      <c r="D2" s="2" t="str">
        <f>[1]Planilha2!AP4</f>
        <v>Icó</v>
      </c>
      <c r="E2" s="2">
        <v>0</v>
      </c>
      <c r="F2" s="4">
        <v>39.5</v>
      </c>
      <c r="G2" s="3">
        <f t="shared" ref="G2:G33" si="0">E2/F2</f>
        <v>0</v>
      </c>
    </row>
    <row r="3" spans="1:7" ht="14.4" customHeight="1" x14ac:dyDescent="0.3">
      <c r="A3" s="196"/>
      <c r="B3" s="198"/>
      <c r="C3" s="5" t="s">
        <v>6</v>
      </c>
      <c r="D3" s="5" t="str">
        <f>[1]Planilha2!AP5</f>
        <v>Icó</v>
      </c>
      <c r="E3" s="5">
        <v>0</v>
      </c>
      <c r="F3" s="7">
        <v>19.5</v>
      </c>
      <c r="G3" s="6">
        <f t="shared" si="0"/>
        <v>0</v>
      </c>
    </row>
    <row r="4" spans="1:7" ht="14.4" customHeight="1" x14ac:dyDescent="0.3">
      <c r="A4" s="196"/>
      <c r="B4" s="198"/>
      <c r="C4" s="5" t="s">
        <v>2</v>
      </c>
      <c r="D4" s="5" t="str">
        <f>[1]Planilha2!AP6</f>
        <v>Icó</v>
      </c>
      <c r="E4" s="5">
        <v>0</v>
      </c>
      <c r="F4" s="7">
        <v>44.8</v>
      </c>
      <c r="G4" s="6">
        <f t="shared" si="0"/>
        <v>0</v>
      </c>
    </row>
    <row r="5" spans="1:7" x14ac:dyDescent="0.3">
      <c r="A5" s="196"/>
      <c r="B5" s="198"/>
      <c r="C5" s="5" t="s">
        <v>11</v>
      </c>
      <c r="D5" s="5" t="str">
        <f>[1]Planilha2!AP7</f>
        <v>Icó</v>
      </c>
      <c r="E5" s="5">
        <v>0</v>
      </c>
      <c r="F5" s="7">
        <v>1.6</v>
      </c>
      <c r="G5" s="6">
        <f t="shared" si="0"/>
        <v>0</v>
      </c>
    </row>
    <row r="6" spans="1:7" x14ac:dyDescent="0.3">
      <c r="A6" s="196"/>
      <c r="B6" s="199"/>
      <c r="C6" s="8" t="s">
        <v>14</v>
      </c>
      <c r="D6" s="8" t="str">
        <f>[1]Planilha2!AP8</f>
        <v>Icó</v>
      </c>
      <c r="E6" s="8">
        <v>0</v>
      </c>
      <c r="F6" s="10">
        <v>23.1</v>
      </c>
      <c r="G6" s="9">
        <f t="shared" si="0"/>
        <v>0</v>
      </c>
    </row>
    <row r="7" spans="1:7" ht="14.4" customHeight="1" x14ac:dyDescent="0.3">
      <c r="A7" s="196"/>
      <c r="B7" s="200" t="s">
        <v>17</v>
      </c>
      <c r="C7" s="2" t="s">
        <v>18</v>
      </c>
      <c r="D7" s="2" t="str">
        <f>[1]Planilha2!AP9</f>
        <v>Icó</v>
      </c>
      <c r="E7" s="2">
        <v>0</v>
      </c>
      <c r="F7" s="4">
        <v>16.2</v>
      </c>
      <c r="G7" s="3">
        <f t="shared" si="0"/>
        <v>0</v>
      </c>
    </row>
    <row r="8" spans="1:7" x14ac:dyDescent="0.3">
      <c r="A8" s="196"/>
      <c r="B8" s="201"/>
      <c r="C8" s="5" t="s">
        <v>17</v>
      </c>
      <c r="D8" s="5" t="str">
        <f>[1]Planilha2!AP10</f>
        <v>Icó</v>
      </c>
      <c r="E8" s="5">
        <v>0</v>
      </c>
      <c r="F8" s="7">
        <v>14.4</v>
      </c>
      <c r="G8" s="6">
        <f t="shared" si="0"/>
        <v>0</v>
      </c>
    </row>
    <row r="9" spans="1:7" x14ac:dyDescent="0.3">
      <c r="A9" s="196"/>
      <c r="B9" s="201"/>
      <c r="C9" s="5" t="s">
        <v>23</v>
      </c>
      <c r="D9" s="5" t="str">
        <f>[1]Planilha2!AP11</f>
        <v>Icó</v>
      </c>
      <c r="E9" s="5">
        <v>0</v>
      </c>
      <c r="F9" s="7">
        <v>11.9</v>
      </c>
      <c r="G9" s="6">
        <f t="shared" si="0"/>
        <v>0</v>
      </c>
    </row>
    <row r="10" spans="1:7" x14ac:dyDescent="0.3">
      <c r="A10" s="196"/>
      <c r="B10" s="202"/>
      <c r="C10" s="8" t="s">
        <v>26</v>
      </c>
      <c r="D10" s="8" t="str">
        <f>[1]Planilha2!AP12</f>
        <v>Icó</v>
      </c>
      <c r="E10" s="8">
        <v>0</v>
      </c>
      <c r="F10" s="10">
        <v>13</v>
      </c>
      <c r="G10" s="9">
        <f t="shared" si="0"/>
        <v>0</v>
      </c>
    </row>
    <row r="11" spans="1:7" ht="14.4" customHeight="1" x14ac:dyDescent="0.3">
      <c r="A11" s="196"/>
      <c r="B11" s="197" t="s">
        <v>29</v>
      </c>
      <c r="C11" s="2" t="s">
        <v>29</v>
      </c>
      <c r="D11" s="2" t="str">
        <f>[1]Planilha2!AP13</f>
        <v>Icó</v>
      </c>
      <c r="E11" s="2">
        <v>0</v>
      </c>
      <c r="F11" s="4">
        <v>10.199999999999999</v>
      </c>
      <c r="G11" s="3">
        <f t="shared" si="0"/>
        <v>0</v>
      </c>
    </row>
    <row r="12" spans="1:7" x14ac:dyDescent="0.3">
      <c r="A12" s="196"/>
      <c r="B12" s="198"/>
      <c r="C12" s="5" t="s">
        <v>32</v>
      </c>
      <c r="D12" s="5" t="str">
        <f>[1]Planilha2!AP14</f>
        <v>Tauá II</v>
      </c>
      <c r="E12" s="5">
        <v>330</v>
      </c>
      <c r="F12" s="7">
        <v>17.5</v>
      </c>
      <c r="G12" s="6">
        <f t="shared" si="0"/>
        <v>18.857142857142858</v>
      </c>
    </row>
    <row r="13" spans="1:7" x14ac:dyDescent="0.3">
      <c r="A13" s="196"/>
      <c r="B13" s="198"/>
      <c r="C13" s="5" t="s">
        <v>35</v>
      </c>
      <c r="D13" s="5" t="str">
        <f>[1]Planilha2!AP15</f>
        <v>Icó</v>
      </c>
      <c r="E13" s="5">
        <v>0</v>
      </c>
      <c r="F13" s="7">
        <v>13.9</v>
      </c>
      <c r="G13" s="6">
        <f t="shared" si="0"/>
        <v>0</v>
      </c>
    </row>
    <row r="14" spans="1:7" x14ac:dyDescent="0.3">
      <c r="A14" s="196"/>
      <c r="B14" s="198"/>
      <c r="C14" s="5" t="s">
        <v>38</v>
      </c>
      <c r="D14" s="5" t="str">
        <f>[1]Planilha2!AP16</f>
        <v>Icó</v>
      </c>
      <c r="E14" s="5">
        <v>0</v>
      </c>
      <c r="F14" s="7">
        <v>15.3</v>
      </c>
      <c r="G14" s="6">
        <f t="shared" si="0"/>
        <v>0</v>
      </c>
    </row>
    <row r="15" spans="1:7" x14ac:dyDescent="0.3">
      <c r="A15" s="196"/>
      <c r="B15" s="199"/>
      <c r="C15" s="8" t="s">
        <v>30</v>
      </c>
      <c r="D15" s="8" t="str">
        <f>[1]Planilha2!AP17</f>
        <v>Tauá II</v>
      </c>
      <c r="E15" s="5">
        <v>330</v>
      </c>
      <c r="F15" s="10">
        <v>41.8</v>
      </c>
      <c r="G15" s="9">
        <f t="shared" si="0"/>
        <v>7.8947368421052637</v>
      </c>
    </row>
    <row r="16" spans="1:7" ht="14.4" customHeight="1" x14ac:dyDescent="0.3">
      <c r="A16" s="203" t="s">
        <v>43</v>
      </c>
      <c r="B16" s="204" t="s">
        <v>44</v>
      </c>
      <c r="C16" s="11" t="s">
        <v>45</v>
      </c>
      <c r="D16" s="11" t="str">
        <f>[1]Planilha2!AP18</f>
        <v>Russas II</v>
      </c>
      <c r="E16" s="11">
        <v>0</v>
      </c>
      <c r="F16" s="13">
        <v>45</v>
      </c>
      <c r="G16" s="12">
        <f t="shared" si="0"/>
        <v>0</v>
      </c>
    </row>
    <row r="17" spans="1:7" x14ac:dyDescent="0.3">
      <c r="A17" s="203"/>
      <c r="B17" s="205"/>
      <c r="C17" s="14" t="s">
        <v>47</v>
      </c>
      <c r="D17" s="14" t="str">
        <f>[1]Planilha2!AP19</f>
        <v>Russas II</v>
      </c>
      <c r="E17" s="14">
        <v>0</v>
      </c>
      <c r="F17" s="16">
        <v>55.5</v>
      </c>
      <c r="G17" s="15">
        <f t="shared" si="0"/>
        <v>0</v>
      </c>
    </row>
    <row r="18" spans="1:7" x14ac:dyDescent="0.3">
      <c r="A18" s="203"/>
      <c r="B18" s="205"/>
      <c r="C18" s="14" t="s">
        <v>50</v>
      </c>
      <c r="D18" s="14" t="str">
        <f>[1]Planilha2!AP20</f>
        <v>Russas II</v>
      </c>
      <c r="E18" s="14">
        <v>0</v>
      </c>
      <c r="F18" s="16">
        <v>23.6</v>
      </c>
      <c r="G18" s="15">
        <f t="shared" si="0"/>
        <v>0</v>
      </c>
    </row>
    <row r="19" spans="1:7" x14ac:dyDescent="0.3">
      <c r="A19" s="203"/>
      <c r="B19" s="205"/>
      <c r="C19" s="14" t="s">
        <v>53</v>
      </c>
      <c r="D19" s="14" t="str">
        <f>[1]Planilha2!AP21</f>
        <v>Russas II</v>
      </c>
      <c r="E19" s="14">
        <v>0</v>
      </c>
      <c r="F19" s="16">
        <v>23.6</v>
      </c>
      <c r="G19" s="15">
        <f t="shared" si="0"/>
        <v>0</v>
      </c>
    </row>
    <row r="20" spans="1:7" x14ac:dyDescent="0.3">
      <c r="A20" s="203"/>
      <c r="B20" s="205"/>
      <c r="C20" s="14" t="s">
        <v>55</v>
      </c>
      <c r="D20" s="14" t="str">
        <f>[1]Planilha2!AP22</f>
        <v>Russas II</v>
      </c>
      <c r="E20" s="14">
        <v>0</v>
      </c>
      <c r="F20" s="16">
        <v>37.4</v>
      </c>
      <c r="G20" s="15">
        <f t="shared" si="0"/>
        <v>0</v>
      </c>
    </row>
    <row r="21" spans="1:7" x14ac:dyDescent="0.3">
      <c r="A21" s="203"/>
      <c r="B21" s="205"/>
      <c r="C21" s="14" t="s">
        <v>58</v>
      </c>
      <c r="D21" s="14" t="str">
        <f>[1]Planilha2!AP23</f>
        <v>Russas II</v>
      </c>
      <c r="E21" s="14">
        <v>0</v>
      </c>
      <c r="F21" s="16">
        <v>40.299999999999997</v>
      </c>
      <c r="G21" s="15">
        <f t="shared" si="0"/>
        <v>0</v>
      </c>
    </row>
    <row r="22" spans="1:7" x14ac:dyDescent="0.3">
      <c r="A22" s="203"/>
      <c r="B22" s="205"/>
      <c r="C22" s="14" t="s">
        <v>61</v>
      </c>
      <c r="D22" s="14" t="str">
        <f>[1]Planilha2!AP24</f>
        <v>Russas II</v>
      </c>
      <c r="E22" s="14">
        <v>0</v>
      </c>
      <c r="F22" s="16">
        <v>37.299999999999997</v>
      </c>
      <c r="G22" s="15">
        <f t="shared" si="0"/>
        <v>0</v>
      </c>
    </row>
    <row r="23" spans="1:7" x14ac:dyDescent="0.3">
      <c r="A23" s="203"/>
      <c r="B23" s="205"/>
      <c r="C23" s="14" t="s">
        <v>63</v>
      </c>
      <c r="D23" s="14" t="str">
        <f>[1]Planilha2!AP25</f>
        <v>Jaguaruana II</v>
      </c>
      <c r="E23" s="14">
        <v>0</v>
      </c>
      <c r="F23" s="16">
        <v>21.4</v>
      </c>
      <c r="G23" s="15">
        <f t="shared" si="0"/>
        <v>0</v>
      </c>
    </row>
    <row r="24" spans="1:7" x14ac:dyDescent="0.3">
      <c r="A24" s="203"/>
      <c r="B24" s="205"/>
      <c r="C24" s="14" t="s">
        <v>65</v>
      </c>
      <c r="D24" s="14" t="str">
        <f>[1]Planilha2!AP26</f>
        <v>Banabuiú</v>
      </c>
      <c r="E24" s="14">
        <v>0</v>
      </c>
      <c r="F24" s="16">
        <v>9</v>
      </c>
      <c r="G24" s="15">
        <f t="shared" si="0"/>
        <v>0</v>
      </c>
    </row>
    <row r="25" spans="1:7" x14ac:dyDescent="0.3">
      <c r="A25" s="203"/>
      <c r="B25" s="206"/>
      <c r="C25" s="17" t="s">
        <v>24</v>
      </c>
      <c r="D25" s="17" t="str">
        <f>[1]Planilha2!AP27</f>
        <v>Russas II</v>
      </c>
      <c r="E25" s="17">
        <v>0</v>
      </c>
      <c r="F25" s="19">
        <v>70.7</v>
      </c>
      <c r="G25" s="18">
        <f t="shared" si="0"/>
        <v>0</v>
      </c>
    </row>
    <row r="26" spans="1:7" x14ac:dyDescent="0.3">
      <c r="A26" s="203"/>
      <c r="B26" s="188" t="s">
        <v>69</v>
      </c>
      <c r="C26" s="11" t="s">
        <v>70</v>
      </c>
      <c r="D26" s="11" t="str">
        <f>[1]Planilha2!AP28</f>
        <v>Jaguaruana II</v>
      </c>
      <c r="E26" s="11">
        <v>0</v>
      </c>
      <c r="F26" s="13">
        <v>40.200000000000003</v>
      </c>
      <c r="G26" s="12">
        <f t="shared" si="0"/>
        <v>0</v>
      </c>
    </row>
    <row r="27" spans="1:7" x14ac:dyDescent="0.3">
      <c r="A27" s="203"/>
      <c r="B27" s="189"/>
      <c r="C27" s="14" t="s">
        <v>73</v>
      </c>
      <c r="D27" s="14" t="str">
        <f>[1]Planilha2!AP29</f>
        <v>Jaguaruana II</v>
      </c>
      <c r="E27" s="14">
        <v>0</v>
      </c>
      <c r="F27" s="16">
        <v>48.1</v>
      </c>
      <c r="G27" s="15">
        <f t="shared" si="0"/>
        <v>0</v>
      </c>
    </row>
    <row r="28" spans="1:7" x14ac:dyDescent="0.3">
      <c r="A28" s="203"/>
      <c r="B28" s="189"/>
      <c r="C28" s="14" t="s">
        <v>75</v>
      </c>
      <c r="D28" s="14" t="str">
        <f>[1]Planilha2!AP30</f>
        <v>Jaguaruana II</v>
      </c>
      <c r="E28" s="14">
        <v>0</v>
      </c>
      <c r="F28" s="16">
        <v>64.5</v>
      </c>
      <c r="G28" s="15">
        <f t="shared" si="0"/>
        <v>0</v>
      </c>
    </row>
    <row r="29" spans="1:7" x14ac:dyDescent="0.3">
      <c r="A29" s="203"/>
      <c r="B29" s="190"/>
      <c r="C29" s="17" t="s">
        <v>39</v>
      </c>
      <c r="D29" s="17" t="str">
        <f>[1]Planilha2!AP31</f>
        <v>Jaguaruana II</v>
      </c>
      <c r="E29" s="17">
        <v>0</v>
      </c>
      <c r="F29" s="19">
        <v>52.3</v>
      </c>
      <c r="G29" s="18">
        <f t="shared" si="0"/>
        <v>0</v>
      </c>
    </row>
    <row r="30" spans="1:7" ht="16.95" customHeight="1" x14ac:dyDescent="0.3">
      <c r="A30" s="203"/>
      <c r="B30" s="188" t="s">
        <v>80</v>
      </c>
      <c r="C30" s="11" t="s">
        <v>43</v>
      </c>
      <c r="D30" s="11" t="str">
        <f>[1]Planilha2!AP32</f>
        <v>Icó</v>
      </c>
      <c r="E30" s="11">
        <v>0</v>
      </c>
      <c r="F30" s="13">
        <v>63.7</v>
      </c>
      <c r="G30" s="12">
        <f t="shared" si="0"/>
        <v>0</v>
      </c>
    </row>
    <row r="31" spans="1:7" ht="16.95" customHeight="1" x14ac:dyDescent="0.3">
      <c r="A31" s="203"/>
      <c r="B31" s="189"/>
      <c r="C31" s="14" t="s">
        <v>83</v>
      </c>
      <c r="D31" s="14" t="str">
        <f>[1]Planilha2!AP33</f>
        <v>Banabuiú</v>
      </c>
      <c r="E31" s="14">
        <v>0</v>
      </c>
      <c r="F31" s="16">
        <v>49.9</v>
      </c>
      <c r="G31" s="15">
        <f t="shared" si="0"/>
        <v>0</v>
      </c>
    </row>
    <row r="32" spans="1:7" ht="16.95" customHeight="1" x14ac:dyDescent="0.3">
      <c r="A32" s="203"/>
      <c r="B32" s="190"/>
      <c r="C32" s="17" t="s">
        <v>86</v>
      </c>
      <c r="D32" s="17" t="str">
        <f>[1]Planilha2!AP34</f>
        <v>Banabuiú</v>
      </c>
      <c r="E32" s="17">
        <v>0</v>
      </c>
      <c r="F32" s="19">
        <v>37.700000000000003</v>
      </c>
      <c r="G32" s="18">
        <f t="shared" si="0"/>
        <v>0</v>
      </c>
    </row>
    <row r="33" spans="1:7" x14ac:dyDescent="0.3">
      <c r="A33" s="203"/>
      <c r="B33" s="188" t="s">
        <v>89</v>
      </c>
      <c r="C33" s="11" t="s">
        <v>90</v>
      </c>
      <c r="D33" s="11" t="str">
        <f>[1]Planilha2!AP35</f>
        <v>Quixeré</v>
      </c>
      <c r="E33" s="11">
        <v>0</v>
      </c>
      <c r="F33" s="13">
        <v>86.9</v>
      </c>
      <c r="G33" s="12">
        <f t="shared" si="0"/>
        <v>0</v>
      </c>
    </row>
    <row r="34" spans="1:7" x14ac:dyDescent="0.3">
      <c r="A34" s="203"/>
      <c r="B34" s="189"/>
      <c r="C34" s="14" t="s">
        <v>93</v>
      </c>
      <c r="D34" s="14" t="str">
        <f>[1]Planilha2!AP36</f>
        <v>Icó</v>
      </c>
      <c r="E34" s="14">
        <v>0</v>
      </c>
      <c r="F34" s="16">
        <v>61</v>
      </c>
      <c r="G34" s="15">
        <f t="shared" ref="G34:G65" si="1">E34/F34</f>
        <v>0</v>
      </c>
    </row>
    <row r="35" spans="1:7" x14ac:dyDescent="0.3">
      <c r="A35" s="203"/>
      <c r="B35" s="189"/>
      <c r="C35" s="14" t="s">
        <v>96</v>
      </c>
      <c r="D35" s="14" t="str">
        <f>[1]Planilha2!AP37</f>
        <v>Banabuiú</v>
      </c>
      <c r="E35" s="14">
        <v>0</v>
      </c>
      <c r="F35" s="16">
        <v>88.2</v>
      </c>
      <c r="G35" s="15">
        <f t="shared" si="1"/>
        <v>0</v>
      </c>
    </row>
    <row r="36" spans="1:7" x14ac:dyDescent="0.3">
      <c r="A36" s="203"/>
      <c r="B36" s="189"/>
      <c r="C36" s="14" t="s">
        <v>99</v>
      </c>
      <c r="D36" s="14" t="str">
        <f>[1]Planilha2!AP38</f>
        <v>Icó</v>
      </c>
      <c r="E36" s="14">
        <v>0</v>
      </c>
      <c r="F36" s="16">
        <v>71.900000000000006</v>
      </c>
      <c r="G36" s="15">
        <f t="shared" si="1"/>
        <v>0</v>
      </c>
    </row>
    <row r="37" spans="1:7" ht="14.4" customHeight="1" x14ac:dyDescent="0.3">
      <c r="A37" s="191" t="s">
        <v>101</v>
      </c>
      <c r="B37" s="193" t="s">
        <v>67</v>
      </c>
      <c r="C37" s="20" t="s">
        <v>8</v>
      </c>
      <c r="D37" s="20" t="str">
        <f>[1]Planilha2!AP39</f>
        <v>Pacatuba</v>
      </c>
      <c r="E37" s="20">
        <v>430</v>
      </c>
      <c r="F37" s="22">
        <v>0.6</v>
      </c>
      <c r="G37" s="21">
        <f t="shared" si="1"/>
        <v>716.66666666666674</v>
      </c>
    </row>
    <row r="38" spans="1:7" x14ac:dyDescent="0.3">
      <c r="A38" s="192"/>
      <c r="B38" s="194"/>
      <c r="C38" s="23" t="s">
        <v>34</v>
      </c>
      <c r="D38" s="23" t="str">
        <f>[1]Planilha2!AP40</f>
        <v>Pacatuba</v>
      </c>
      <c r="E38" s="23">
        <v>430</v>
      </c>
      <c r="F38" s="25">
        <v>3.6</v>
      </c>
      <c r="G38" s="24">
        <f t="shared" si="1"/>
        <v>119.44444444444444</v>
      </c>
    </row>
    <row r="39" spans="1:7" x14ac:dyDescent="0.3">
      <c r="A39" s="192"/>
      <c r="B39" s="194"/>
      <c r="C39" s="23" t="s">
        <v>22</v>
      </c>
      <c r="D39" s="23" t="str">
        <f>[1]Planilha2!AP41</f>
        <v>Pacatuba</v>
      </c>
      <c r="E39" s="23">
        <v>430</v>
      </c>
      <c r="F39" s="25">
        <v>2.4</v>
      </c>
      <c r="G39" s="24">
        <f t="shared" si="1"/>
        <v>179.16666666666669</v>
      </c>
    </row>
    <row r="40" spans="1:7" x14ac:dyDescent="0.3">
      <c r="A40" s="192"/>
      <c r="B40" s="194"/>
      <c r="C40" s="23" t="s">
        <v>37</v>
      </c>
      <c r="D40" s="23" t="str">
        <f>[1]Planilha2!AP42</f>
        <v>Pacatuba</v>
      </c>
      <c r="E40" s="23">
        <v>430</v>
      </c>
      <c r="F40" s="25">
        <v>4</v>
      </c>
      <c r="G40" s="24">
        <f t="shared" si="1"/>
        <v>107.5</v>
      </c>
    </row>
    <row r="41" spans="1:7" x14ac:dyDescent="0.3">
      <c r="A41" s="192"/>
      <c r="B41" s="194"/>
      <c r="C41" s="23" t="s">
        <v>10</v>
      </c>
      <c r="D41" s="23" t="str">
        <f>[1]Planilha2!AP43</f>
        <v>Pacatuba</v>
      </c>
      <c r="E41" s="23">
        <v>430</v>
      </c>
      <c r="F41" s="25">
        <v>0.7</v>
      </c>
      <c r="G41" s="24">
        <f t="shared" si="1"/>
        <v>614.28571428571433</v>
      </c>
    </row>
    <row r="42" spans="1:7" x14ac:dyDescent="0.3">
      <c r="A42" s="192"/>
      <c r="B42" s="194"/>
      <c r="C42" s="23" t="s">
        <v>67</v>
      </c>
      <c r="D42" s="23" t="str">
        <f>[1]Planilha2!AP44</f>
        <v>Pacatuba</v>
      </c>
      <c r="E42" s="23">
        <v>430</v>
      </c>
      <c r="F42" s="25">
        <v>11.1</v>
      </c>
      <c r="G42" s="24">
        <f t="shared" si="1"/>
        <v>38.738738738738739</v>
      </c>
    </row>
    <row r="43" spans="1:7" x14ac:dyDescent="0.3">
      <c r="A43" s="192"/>
      <c r="B43" s="194"/>
      <c r="C43" s="23" t="s">
        <v>82</v>
      </c>
      <c r="D43" s="23" t="str">
        <f>[1]Planilha2!AP45</f>
        <v>Aquiraz II</v>
      </c>
      <c r="E43" s="23">
        <v>170</v>
      </c>
      <c r="F43" s="25">
        <v>5.7</v>
      </c>
      <c r="G43" s="24">
        <f t="shared" si="1"/>
        <v>29.82456140350877</v>
      </c>
    </row>
    <row r="44" spans="1:7" x14ac:dyDescent="0.3">
      <c r="A44" s="192"/>
      <c r="B44" s="194"/>
      <c r="C44" s="23" t="s">
        <v>77</v>
      </c>
      <c r="D44" s="23" t="str">
        <f>[1]Planilha2!AP46</f>
        <v>Pacatuba</v>
      </c>
      <c r="E44" s="23">
        <v>430</v>
      </c>
      <c r="F44" s="25">
        <v>14</v>
      </c>
      <c r="G44" s="24">
        <f t="shared" si="1"/>
        <v>30.714285714285715</v>
      </c>
    </row>
    <row r="45" spans="1:7" x14ac:dyDescent="0.3">
      <c r="A45" s="192"/>
      <c r="B45" s="195"/>
      <c r="C45" s="26" t="s">
        <v>36</v>
      </c>
      <c r="D45" s="26" t="str">
        <f>[1]Planilha2!AP47</f>
        <v>Aquiraz II</v>
      </c>
      <c r="E45" s="26">
        <v>170</v>
      </c>
      <c r="F45" s="28">
        <v>2.9</v>
      </c>
      <c r="G45" s="27">
        <f t="shared" si="1"/>
        <v>58.620689655172413</v>
      </c>
    </row>
    <row r="46" spans="1:7" ht="22.05" customHeight="1" x14ac:dyDescent="0.3">
      <c r="A46" s="192"/>
      <c r="B46" s="193" t="s">
        <v>116</v>
      </c>
      <c r="C46" s="20" t="s">
        <v>116</v>
      </c>
      <c r="D46" s="20" t="str">
        <f>[1]Planilha2!AP48</f>
        <v>Aquiraz II</v>
      </c>
      <c r="E46" s="20">
        <v>170</v>
      </c>
      <c r="F46" s="22">
        <v>18.5</v>
      </c>
      <c r="G46" s="21">
        <f t="shared" si="1"/>
        <v>9.1891891891891895</v>
      </c>
    </row>
    <row r="47" spans="1:7" ht="22.05" customHeight="1" x14ac:dyDescent="0.3">
      <c r="A47" s="192"/>
      <c r="B47" s="195"/>
      <c r="C47" s="26" t="s">
        <v>118</v>
      </c>
      <c r="D47" s="26" t="str">
        <f>[1]Planilha2!AP49</f>
        <v>Aquiraz II</v>
      </c>
      <c r="E47" s="26">
        <v>170</v>
      </c>
      <c r="F47" s="28">
        <v>14</v>
      </c>
      <c r="G47" s="27">
        <f t="shared" si="1"/>
        <v>12.142857142857142</v>
      </c>
    </row>
    <row r="48" spans="1:7" x14ac:dyDescent="0.3">
      <c r="A48" s="181" t="s">
        <v>120</v>
      </c>
      <c r="B48" s="182" t="s">
        <v>52</v>
      </c>
      <c r="C48" s="29" t="s">
        <v>121</v>
      </c>
      <c r="D48" s="29" t="str">
        <f>[1]Planilha2!AP50</f>
        <v>Acaraú II</v>
      </c>
      <c r="E48" s="29">
        <v>0</v>
      </c>
      <c r="F48" s="31">
        <v>2.2999999999999998</v>
      </c>
      <c r="G48" s="30">
        <f t="shared" si="1"/>
        <v>0</v>
      </c>
    </row>
    <row r="49" spans="1:7" x14ac:dyDescent="0.3">
      <c r="A49" s="181"/>
      <c r="B49" s="183"/>
      <c r="C49" s="32" t="s">
        <v>42</v>
      </c>
      <c r="D49" s="32" t="str">
        <f>[1]Planilha2!AP51</f>
        <v>Tianguá II</v>
      </c>
      <c r="E49" s="32">
        <v>1500</v>
      </c>
      <c r="F49" s="34">
        <v>19.100000000000001</v>
      </c>
      <c r="G49" s="33">
        <f t="shared" si="1"/>
        <v>78.534031413612553</v>
      </c>
    </row>
    <row r="50" spans="1:7" x14ac:dyDescent="0.3">
      <c r="A50" s="181"/>
      <c r="B50" s="183"/>
      <c r="C50" s="32" t="s">
        <v>79</v>
      </c>
      <c r="D50" s="32" t="str">
        <f>[1]Planilha2!AP52</f>
        <v>Tianguá II</v>
      </c>
      <c r="E50" s="32">
        <v>1500</v>
      </c>
      <c r="F50" s="34">
        <v>49.6</v>
      </c>
      <c r="G50" s="33">
        <f t="shared" si="1"/>
        <v>30.241935483870968</v>
      </c>
    </row>
    <row r="51" spans="1:7" x14ac:dyDescent="0.3">
      <c r="A51" s="181"/>
      <c r="B51" s="184"/>
      <c r="C51" s="35" t="s">
        <v>52</v>
      </c>
      <c r="D51" s="35" t="str">
        <f>[1]Planilha2!AP53</f>
        <v>Tianguá II</v>
      </c>
      <c r="E51" s="35">
        <v>1500</v>
      </c>
      <c r="F51" s="37">
        <v>25.3</v>
      </c>
      <c r="G51" s="36">
        <f t="shared" si="1"/>
        <v>59.28853754940711</v>
      </c>
    </row>
    <row r="52" spans="1:7" x14ac:dyDescent="0.3">
      <c r="A52" s="181"/>
      <c r="B52" s="182" t="s">
        <v>126</v>
      </c>
      <c r="C52" s="29" t="s">
        <v>92</v>
      </c>
      <c r="D52" s="29" t="str">
        <f>[1]Planilha2!AP54</f>
        <v>Tianguá II</v>
      </c>
      <c r="E52" s="29">
        <v>1500</v>
      </c>
      <c r="F52" s="31">
        <v>54.9</v>
      </c>
      <c r="G52" s="30">
        <f t="shared" si="1"/>
        <v>27.3224043715847</v>
      </c>
    </row>
    <row r="53" spans="1:7" x14ac:dyDescent="0.3">
      <c r="A53" s="181"/>
      <c r="B53" s="183"/>
      <c r="C53" s="32" t="s">
        <v>103</v>
      </c>
      <c r="D53" s="32" t="str">
        <f>[1]Planilha2!AP55</f>
        <v>Tianguá II</v>
      </c>
      <c r="E53" s="32">
        <v>1500</v>
      </c>
      <c r="F53" s="34">
        <v>63.5</v>
      </c>
      <c r="G53" s="33">
        <f t="shared" si="1"/>
        <v>23.622047244094489</v>
      </c>
    </row>
    <row r="54" spans="1:7" x14ac:dyDescent="0.3">
      <c r="A54" s="181"/>
      <c r="B54" s="183"/>
      <c r="C54" s="32" t="s">
        <v>104</v>
      </c>
      <c r="D54" s="32" t="str">
        <f>[1]Planilha2!AP56</f>
        <v>Tianguá II</v>
      </c>
      <c r="E54" s="32">
        <v>1500</v>
      </c>
      <c r="F54" s="34">
        <v>63.5</v>
      </c>
      <c r="G54" s="33">
        <f t="shared" si="1"/>
        <v>23.622047244094489</v>
      </c>
    </row>
    <row r="55" spans="1:7" x14ac:dyDescent="0.3">
      <c r="A55" s="181"/>
      <c r="B55" s="183"/>
      <c r="C55" s="32" t="s">
        <v>109</v>
      </c>
      <c r="D55" s="32" t="str">
        <f>[1]Planilha2!AP57</f>
        <v>Tianguá II</v>
      </c>
      <c r="E55" s="32">
        <v>1500</v>
      </c>
      <c r="F55" s="34">
        <v>65.599999999999994</v>
      </c>
      <c r="G55" s="33">
        <f t="shared" si="1"/>
        <v>22.865853658536587</v>
      </c>
    </row>
    <row r="56" spans="1:7" x14ac:dyDescent="0.3">
      <c r="A56" s="181"/>
      <c r="B56" s="183"/>
      <c r="C56" s="32" t="s">
        <v>98</v>
      </c>
      <c r="D56" s="32" t="str">
        <f>[1]Planilha2!AP58</f>
        <v>Tianguá II</v>
      </c>
      <c r="E56" s="32">
        <v>1500</v>
      </c>
      <c r="F56" s="34">
        <v>61.9</v>
      </c>
      <c r="G56" s="33">
        <f t="shared" si="1"/>
        <v>24.232633279483039</v>
      </c>
    </row>
    <row r="57" spans="1:7" x14ac:dyDescent="0.3">
      <c r="A57" s="181"/>
      <c r="B57" s="183"/>
      <c r="C57" s="32" t="s">
        <v>106</v>
      </c>
      <c r="D57" s="32" t="str">
        <f>[1]Planilha2!AP59</f>
        <v>Tianguá II</v>
      </c>
      <c r="E57" s="32">
        <v>1500</v>
      </c>
      <c r="F57" s="34">
        <v>64.599999999999994</v>
      </c>
      <c r="G57" s="33">
        <f t="shared" si="1"/>
        <v>23.21981424148607</v>
      </c>
    </row>
    <row r="58" spans="1:7" x14ac:dyDescent="0.3">
      <c r="A58" s="181"/>
      <c r="B58" s="183"/>
      <c r="C58" s="32" t="s">
        <v>128</v>
      </c>
      <c r="D58" s="32" t="str">
        <f>[1]Planilha2!AP60</f>
        <v>Ibiapina</v>
      </c>
      <c r="E58" s="32">
        <v>0</v>
      </c>
      <c r="F58" s="34">
        <v>97.9</v>
      </c>
      <c r="G58" s="33">
        <f t="shared" si="1"/>
        <v>0</v>
      </c>
    </row>
    <row r="59" spans="1:7" x14ac:dyDescent="0.3">
      <c r="A59" s="181"/>
      <c r="B59" s="184"/>
      <c r="C59" s="35" t="s">
        <v>108</v>
      </c>
      <c r="D59" s="35" t="str">
        <f>[1]Planilha2!AP61</f>
        <v>Ibiapina</v>
      </c>
      <c r="E59" s="35">
        <v>0</v>
      </c>
      <c r="F59" s="37">
        <v>80.2</v>
      </c>
      <c r="G59" s="36">
        <f t="shared" si="1"/>
        <v>0</v>
      </c>
    </row>
    <row r="60" spans="1:7" x14ac:dyDescent="0.3">
      <c r="A60" s="181"/>
      <c r="B60" s="182" t="s">
        <v>117</v>
      </c>
      <c r="C60" s="29" t="s">
        <v>88</v>
      </c>
      <c r="D60" s="29" t="str">
        <f>[1]Planilha2!AP62</f>
        <v>Tianguá II</v>
      </c>
      <c r="E60" s="29">
        <v>1500</v>
      </c>
      <c r="F60" s="31">
        <v>54.2</v>
      </c>
      <c r="G60" s="30">
        <f t="shared" si="1"/>
        <v>27.675276752767527</v>
      </c>
    </row>
    <row r="61" spans="1:7" x14ac:dyDescent="0.3">
      <c r="A61" s="181"/>
      <c r="B61" s="183"/>
      <c r="C61" s="32" t="s">
        <v>85</v>
      </c>
      <c r="D61" s="32" t="str">
        <f>[1]Planilha2!AP63</f>
        <v>Tianguá II</v>
      </c>
      <c r="E61" s="32">
        <v>1500</v>
      </c>
      <c r="F61" s="34">
        <v>51.7</v>
      </c>
      <c r="G61" s="33">
        <f t="shared" si="1"/>
        <v>29.013539651837522</v>
      </c>
    </row>
    <row r="62" spans="1:7" x14ac:dyDescent="0.3">
      <c r="A62" s="181"/>
      <c r="B62" s="183"/>
      <c r="C62" s="32" t="s">
        <v>136</v>
      </c>
      <c r="D62" s="32" t="str">
        <f>[1]Planilha2!AP64</f>
        <v>Ibiapina</v>
      </c>
      <c r="E62" s="32">
        <v>0</v>
      </c>
      <c r="F62" s="34">
        <v>128.80000000000001</v>
      </c>
      <c r="G62" s="33">
        <f t="shared" si="1"/>
        <v>0</v>
      </c>
    </row>
    <row r="63" spans="1:7" x14ac:dyDescent="0.3">
      <c r="A63" s="181"/>
      <c r="B63" s="183"/>
      <c r="C63" s="32" t="s">
        <v>107</v>
      </c>
      <c r="D63" s="32" t="str">
        <f>[1]Planilha2!AP65</f>
        <v>Tianguá II</v>
      </c>
      <c r="E63" s="32">
        <v>1500</v>
      </c>
      <c r="F63" s="34">
        <v>65</v>
      </c>
      <c r="G63" s="33">
        <f t="shared" si="1"/>
        <v>23.076923076923077</v>
      </c>
    </row>
    <row r="64" spans="1:7" x14ac:dyDescent="0.3">
      <c r="A64" s="181"/>
      <c r="B64" s="183"/>
      <c r="C64" s="32" t="s">
        <v>138</v>
      </c>
      <c r="D64" s="32" t="str">
        <f>[1]Planilha2!AP66</f>
        <v>Ibiapina</v>
      </c>
      <c r="E64" s="32">
        <v>0</v>
      </c>
      <c r="F64" s="34">
        <v>98.9</v>
      </c>
      <c r="G64" s="33">
        <f t="shared" si="1"/>
        <v>0</v>
      </c>
    </row>
    <row r="65" spans="1:7" x14ac:dyDescent="0.3">
      <c r="A65" s="181"/>
      <c r="B65" s="184"/>
      <c r="C65" s="35" t="s">
        <v>117</v>
      </c>
      <c r="D65" s="35" t="str">
        <f>[1]Planilha2!AP67</f>
        <v>Tianguá II</v>
      </c>
      <c r="E65" s="35">
        <v>1500</v>
      </c>
      <c r="F65" s="37">
        <v>76.2</v>
      </c>
      <c r="G65" s="36">
        <f t="shared" si="1"/>
        <v>19.685039370078741</v>
      </c>
    </row>
    <row r="66" spans="1:7" x14ac:dyDescent="0.3">
      <c r="A66" s="181"/>
      <c r="B66" s="182" t="s">
        <v>139</v>
      </c>
      <c r="C66" s="29" t="s">
        <v>140</v>
      </c>
      <c r="D66" s="29" t="str">
        <f>[1]Planilha2!AP68</f>
        <v>Acaraú III</v>
      </c>
      <c r="E66" s="29">
        <v>0</v>
      </c>
      <c r="F66" s="31">
        <v>26.9</v>
      </c>
      <c r="G66" s="30">
        <f t="shared" ref="G66:G97" si="2">E66/F66</f>
        <v>0</v>
      </c>
    </row>
    <row r="67" spans="1:7" x14ac:dyDescent="0.3">
      <c r="A67" s="181"/>
      <c r="B67" s="183"/>
      <c r="C67" s="32" t="s">
        <v>5</v>
      </c>
      <c r="D67" s="32" t="str">
        <f>[1]Planilha2!AP69</f>
        <v>Tianguá II</v>
      </c>
      <c r="E67" s="32">
        <v>1500</v>
      </c>
      <c r="F67" s="34">
        <v>1.7</v>
      </c>
      <c r="G67" s="33">
        <f t="shared" si="2"/>
        <v>882.35294117647061</v>
      </c>
    </row>
    <row r="68" spans="1:7" x14ac:dyDescent="0.3">
      <c r="A68" s="181"/>
      <c r="B68" s="183"/>
      <c r="C68" s="32" t="s">
        <v>144</v>
      </c>
      <c r="D68" s="32" t="str">
        <f>[1]Planilha2!AP70</f>
        <v>Acaraú III</v>
      </c>
      <c r="E68" s="32">
        <v>0</v>
      </c>
      <c r="F68" s="34">
        <v>21.1</v>
      </c>
      <c r="G68" s="33">
        <f t="shared" si="2"/>
        <v>0</v>
      </c>
    </row>
    <row r="69" spans="1:7" x14ac:dyDescent="0.3">
      <c r="A69" s="181"/>
      <c r="B69" s="183"/>
      <c r="C69" s="32" t="s">
        <v>145</v>
      </c>
      <c r="D69" s="32" t="str">
        <f>[1]Planilha2!AP71</f>
        <v>Acaraú II</v>
      </c>
      <c r="E69" s="32">
        <v>0</v>
      </c>
      <c r="F69" s="34">
        <v>47.8</v>
      </c>
      <c r="G69" s="33">
        <f t="shared" si="2"/>
        <v>0</v>
      </c>
    </row>
    <row r="70" spans="1:7" x14ac:dyDescent="0.3">
      <c r="A70" s="181"/>
      <c r="B70" s="183"/>
      <c r="C70" s="32" t="s">
        <v>146</v>
      </c>
      <c r="D70" s="32" t="str">
        <f>[1]Planilha2!AP72</f>
        <v>Acaraú III</v>
      </c>
      <c r="E70" s="32">
        <v>0</v>
      </c>
      <c r="F70" s="34">
        <v>4.7</v>
      </c>
      <c r="G70" s="33">
        <f t="shared" si="2"/>
        <v>0</v>
      </c>
    </row>
    <row r="71" spans="1:7" x14ac:dyDescent="0.3">
      <c r="A71" s="181"/>
      <c r="B71" s="183"/>
      <c r="C71" s="32" t="s">
        <v>13</v>
      </c>
      <c r="D71" s="32" t="str">
        <f>[1]Planilha2!AP73</f>
        <v>Tianguá II</v>
      </c>
      <c r="E71" s="32">
        <v>1500</v>
      </c>
      <c r="F71" s="34">
        <v>2.5</v>
      </c>
      <c r="G71" s="33">
        <f t="shared" si="2"/>
        <v>600</v>
      </c>
    </row>
    <row r="72" spans="1:7" x14ac:dyDescent="0.3">
      <c r="A72" s="181"/>
      <c r="B72" s="183"/>
      <c r="C72" s="32" t="s">
        <v>129</v>
      </c>
      <c r="D72" s="32" t="str">
        <f>[1]Planilha2!AP74</f>
        <v>Acaraú II</v>
      </c>
      <c r="E72" s="32">
        <v>0</v>
      </c>
      <c r="F72" s="34">
        <v>6.9</v>
      </c>
      <c r="G72" s="33">
        <f t="shared" si="2"/>
        <v>0</v>
      </c>
    </row>
    <row r="73" spans="1:7" x14ac:dyDescent="0.3">
      <c r="A73" s="181"/>
      <c r="B73" s="183"/>
      <c r="C73" s="32" t="s">
        <v>62</v>
      </c>
      <c r="D73" s="32" t="str">
        <f>[1]Planilha2!AP75</f>
        <v>Tianguá II</v>
      </c>
      <c r="E73" s="32">
        <v>1500</v>
      </c>
      <c r="F73" s="34">
        <v>29.1</v>
      </c>
      <c r="G73" s="33">
        <f t="shared" si="2"/>
        <v>51.546391752577314</v>
      </c>
    </row>
    <row r="74" spans="1:7" x14ac:dyDescent="0.3">
      <c r="A74" s="181"/>
      <c r="B74" s="183"/>
      <c r="C74" s="32" t="s">
        <v>91</v>
      </c>
      <c r="D74" s="32" t="str">
        <f>[1]Planilha2!AP76</f>
        <v>Acaraú II</v>
      </c>
      <c r="E74" s="32">
        <v>0</v>
      </c>
      <c r="F74" s="34">
        <v>19.3</v>
      </c>
      <c r="G74" s="33">
        <f t="shared" si="2"/>
        <v>0</v>
      </c>
    </row>
    <row r="75" spans="1:7" x14ac:dyDescent="0.3">
      <c r="A75" s="181"/>
      <c r="B75" s="183"/>
      <c r="C75" s="32" t="s">
        <v>81</v>
      </c>
      <c r="D75" s="32" t="str">
        <f>[1]Planilha2!AP77</f>
        <v>Acaraú III</v>
      </c>
      <c r="E75" s="32">
        <v>0</v>
      </c>
      <c r="F75" s="34">
        <v>14.9</v>
      </c>
      <c r="G75" s="33">
        <f t="shared" si="2"/>
        <v>0</v>
      </c>
    </row>
    <row r="76" spans="1:7" x14ac:dyDescent="0.3">
      <c r="A76" s="181"/>
      <c r="B76" s="183"/>
      <c r="C76" s="32" t="s">
        <v>40</v>
      </c>
      <c r="D76" s="32" t="str">
        <f>[1]Planilha2!AP78</f>
        <v>Tianguá II</v>
      </c>
      <c r="E76" s="32">
        <v>1500</v>
      </c>
      <c r="F76" s="34">
        <v>16.7</v>
      </c>
      <c r="G76" s="33">
        <f t="shared" si="2"/>
        <v>89.820359281437135</v>
      </c>
    </row>
    <row r="77" spans="1:7" x14ac:dyDescent="0.3">
      <c r="A77" s="181"/>
      <c r="B77" s="184"/>
      <c r="C77" s="35" t="s">
        <v>9</v>
      </c>
      <c r="D77" s="35" t="str">
        <f>[1]Planilha2!AP79</f>
        <v>Acaraú II</v>
      </c>
      <c r="E77" s="35">
        <v>0</v>
      </c>
      <c r="F77" s="37">
        <v>3.3</v>
      </c>
      <c r="G77" s="36">
        <f t="shared" si="2"/>
        <v>0</v>
      </c>
    </row>
    <row r="78" spans="1:7" ht="22.95" customHeight="1" x14ac:dyDescent="0.3">
      <c r="A78" s="181"/>
      <c r="B78" s="182" t="s">
        <v>28</v>
      </c>
      <c r="C78" s="29" t="s">
        <v>28</v>
      </c>
      <c r="D78" s="29" t="str">
        <f>[1]Planilha2!AP80</f>
        <v>Tianguá II</v>
      </c>
      <c r="E78" s="29">
        <v>1500</v>
      </c>
      <c r="F78" s="31">
        <v>9.5</v>
      </c>
      <c r="G78" s="30">
        <f t="shared" si="2"/>
        <v>157.89473684210526</v>
      </c>
    </row>
    <row r="79" spans="1:7" ht="22.95" customHeight="1" x14ac:dyDescent="0.3">
      <c r="A79" s="181"/>
      <c r="B79" s="184"/>
      <c r="C79" s="35" t="s">
        <v>19</v>
      </c>
      <c r="D79" s="35" t="str">
        <f>[1]Planilha2!AP81</f>
        <v>Tianguá II</v>
      </c>
      <c r="E79" s="35">
        <v>1500</v>
      </c>
      <c r="F79" s="37">
        <v>20.8</v>
      </c>
      <c r="G79" s="36">
        <f t="shared" si="2"/>
        <v>72.115384615384613</v>
      </c>
    </row>
    <row r="80" spans="1:7" x14ac:dyDescent="0.3">
      <c r="A80" s="181"/>
      <c r="B80" s="185" t="s">
        <v>111</v>
      </c>
      <c r="C80" s="29" t="s">
        <v>111</v>
      </c>
      <c r="D80" s="29" t="str">
        <f>[1]Planilha2!AP82</f>
        <v>Tianguá II</v>
      </c>
      <c r="E80" s="29">
        <v>1500</v>
      </c>
      <c r="F80" s="31">
        <v>71.2</v>
      </c>
      <c r="G80" s="30">
        <f t="shared" si="2"/>
        <v>21.067415730337078</v>
      </c>
    </row>
    <row r="81" spans="1:7" x14ac:dyDescent="0.3">
      <c r="A81" s="181"/>
      <c r="B81" s="186"/>
      <c r="C81" s="32" t="s">
        <v>115</v>
      </c>
      <c r="D81" s="32" t="str">
        <f>[1]Planilha2!AP83</f>
        <v>Tianguá II</v>
      </c>
      <c r="E81" s="32">
        <v>1500</v>
      </c>
      <c r="F81" s="34">
        <v>75.7</v>
      </c>
      <c r="G81" s="33">
        <f t="shared" si="2"/>
        <v>19.815059445178335</v>
      </c>
    </row>
    <row r="82" spans="1:7" x14ac:dyDescent="0.3">
      <c r="A82" s="181"/>
      <c r="B82" s="187"/>
      <c r="C82" s="35" t="s">
        <v>114</v>
      </c>
      <c r="D82" s="35" t="str">
        <f>[1]Planilha2!AP84</f>
        <v>Tianguá II</v>
      </c>
      <c r="E82" s="35">
        <v>1500</v>
      </c>
      <c r="F82" s="37">
        <v>104.6</v>
      </c>
      <c r="G82" s="36">
        <f t="shared" si="2"/>
        <v>14.340344168260039</v>
      </c>
    </row>
    <row r="83" spans="1:7" x14ac:dyDescent="0.3">
      <c r="A83" s="181"/>
      <c r="B83" s="182" t="s">
        <v>20</v>
      </c>
      <c r="C83" s="29" t="s">
        <v>20</v>
      </c>
      <c r="D83" s="29" t="str">
        <f>[1]Planilha2!AP85</f>
        <v>Tianguá II</v>
      </c>
      <c r="E83" s="29">
        <v>1500</v>
      </c>
      <c r="F83" s="31">
        <v>3.4</v>
      </c>
      <c r="G83" s="30">
        <f t="shared" si="2"/>
        <v>441.1764705882353</v>
      </c>
    </row>
    <row r="84" spans="1:7" x14ac:dyDescent="0.3">
      <c r="A84" s="181"/>
      <c r="B84" s="183"/>
      <c r="C84" s="32" t="s">
        <v>156</v>
      </c>
      <c r="D84" s="32" t="str">
        <f>[1]Planilha2!AP86</f>
        <v>Acaraú III</v>
      </c>
      <c r="E84" s="32">
        <v>0</v>
      </c>
      <c r="F84" s="34">
        <v>4.5</v>
      </c>
      <c r="G84" s="33">
        <f t="shared" si="2"/>
        <v>0</v>
      </c>
    </row>
    <row r="85" spans="1:7" x14ac:dyDescent="0.3">
      <c r="A85" s="181"/>
      <c r="B85" s="183"/>
      <c r="C85" s="32" t="s">
        <v>157</v>
      </c>
      <c r="D85" s="32" t="str">
        <f>[1]Planilha2!AP87</f>
        <v>Acaraú III</v>
      </c>
      <c r="E85" s="32">
        <v>0</v>
      </c>
      <c r="F85" s="34">
        <v>5.5</v>
      </c>
      <c r="G85" s="33">
        <f t="shared" si="2"/>
        <v>0</v>
      </c>
    </row>
    <row r="86" spans="1:7" x14ac:dyDescent="0.3">
      <c r="A86" s="181"/>
      <c r="B86" s="183"/>
      <c r="C86" s="32" t="s">
        <v>74</v>
      </c>
      <c r="D86" s="32" t="str">
        <f>[1]Planilha2!AP88</f>
        <v>Tianguá II</v>
      </c>
      <c r="E86" s="32">
        <v>1500</v>
      </c>
      <c r="F86" s="34">
        <v>46.1</v>
      </c>
      <c r="G86" s="33">
        <f t="shared" si="2"/>
        <v>32.537960954446852</v>
      </c>
    </row>
    <row r="87" spans="1:7" x14ac:dyDescent="0.3">
      <c r="A87" s="181"/>
      <c r="B87" s="183"/>
      <c r="C87" s="32" t="s">
        <v>72</v>
      </c>
      <c r="D87" s="32" t="str">
        <f>[1]Planilha2!AP89</f>
        <v>Tianguá II</v>
      </c>
      <c r="E87" s="32">
        <v>1500</v>
      </c>
      <c r="F87" s="34">
        <v>45.7</v>
      </c>
      <c r="G87" s="33">
        <f t="shared" si="2"/>
        <v>32.822757111597369</v>
      </c>
    </row>
    <row r="88" spans="1:7" x14ac:dyDescent="0.3">
      <c r="A88" s="181"/>
      <c r="B88" s="183"/>
      <c r="C88" s="32" t="s">
        <v>159</v>
      </c>
      <c r="D88" s="32" t="str">
        <f>[1]Planilha2!AP90</f>
        <v>Acaraú III</v>
      </c>
      <c r="E88" s="32">
        <v>0</v>
      </c>
      <c r="F88" s="34">
        <v>14.7</v>
      </c>
      <c r="G88" s="33">
        <f t="shared" si="2"/>
        <v>0</v>
      </c>
    </row>
    <row r="89" spans="1:7" x14ac:dyDescent="0.3">
      <c r="A89" s="181"/>
      <c r="B89" s="183"/>
      <c r="C89" s="32" t="s">
        <v>161</v>
      </c>
      <c r="D89" s="32" t="str">
        <f>[1]Planilha2!AP91</f>
        <v>Acaraú III</v>
      </c>
      <c r="E89" s="32">
        <v>0</v>
      </c>
      <c r="F89" s="34">
        <v>1.9</v>
      </c>
      <c r="G89" s="33">
        <f t="shared" si="2"/>
        <v>0</v>
      </c>
    </row>
    <row r="90" spans="1:7" x14ac:dyDescent="0.3">
      <c r="A90" s="181"/>
      <c r="B90" s="183"/>
      <c r="C90" s="32" t="s">
        <v>158</v>
      </c>
      <c r="D90" s="32" t="str">
        <f>[1]Planilha2!AP92</f>
        <v>Acaraú III</v>
      </c>
      <c r="E90" s="32">
        <v>0</v>
      </c>
      <c r="F90" s="34">
        <v>39.9</v>
      </c>
      <c r="G90" s="33">
        <f t="shared" si="2"/>
        <v>0</v>
      </c>
    </row>
    <row r="91" spans="1:7" x14ac:dyDescent="0.3">
      <c r="A91" s="181"/>
      <c r="B91" s="183"/>
      <c r="C91" s="32" t="s">
        <v>49</v>
      </c>
      <c r="D91" s="32" t="str">
        <f>[1]Planilha2!AP93</f>
        <v>Tianguá II</v>
      </c>
      <c r="E91" s="32">
        <v>1500</v>
      </c>
      <c r="F91" s="34">
        <v>20.9</v>
      </c>
      <c r="G91" s="33">
        <f t="shared" si="2"/>
        <v>71.770334928229673</v>
      </c>
    </row>
    <row r="92" spans="1:7" x14ac:dyDescent="0.3">
      <c r="A92" s="181"/>
      <c r="B92" s="183"/>
      <c r="C92" s="32" t="s">
        <v>95</v>
      </c>
      <c r="D92" s="32" t="str">
        <f>[1]Planilha2!AP94</f>
        <v>Tianguá II</v>
      </c>
      <c r="E92" s="32">
        <v>1500</v>
      </c>
      <c r="F92" s="34">
        <v>55.6</v>
      </c>
      <c r="G92" s="33">
        <f t="shared" si="2"/>
        <v>26.978417266187051</v>
      </c>
    </row>
    <row r="93" spans="1:7" x14ac:dyDescent="0.3">
      <c r="A93" s="181"/>
      <c r="B93" s="183"/>
      <c r="C93" s="32" t="s">
        <v>31</v>
      </c>
      <c r="D93" s="32" t="str">
        <f>[1]Planilha2!AP95</f>
        <v>Tianguá II</v>
      </c>
      <c r="E93" s="32">
        <v>1500</v>
      </c>
      <c r="F93" s="34">
        <v>10.6</v>
      </c>
      <c r="G93" s="33">
        <f t="shared" si="2"/>
        <v>141.50943396226415</v>
      </c>
    </row>
    <row r="94" spans="1:7" x14ac:dyDescent="0.3">
      <c r="A94" s="181"/>
      <c r="B94" s="184"/>
      <c r="C94" s="35" t="s">
        <v>60</v>
      </c>
      <c r="D94" s="35" t="str">
        <f>[1]Planilha2!AP96</f>
        <v>Tianguá II</v>
      </c>
      <c r="E94" s="35">
        <v>1500</v>
      </c>
      <c r="F94" s="37">
        <v>27.2</v>
      </c>
      <c r="G94" s="36">
        <f t="shared" si="2"/>
        <v>55.147058823529413</v>
      </c>
    </row>
    <row r="95" spans="1:7" x14ac:dyDescent="0.3">
      <c r="A95" s="174" t="s">
        <v>165</v>
      </c>
      <c r="B95" s="175" t="s">
        <v>166</v>
      </c>
      <c r="C95" s="38" t="s">
        <v>167</v>
      </c>
      <c r="D95" s="38" t="str">
        <f>[1]Planilha2!AP97</f>
        <v>Pecém II</v>
      </c>
      <c r="E95" s="38">
        <v>0</v>
      </c>
      <c r="F95" s="40">
        <v>3.6</v>
      </c>
      <c r="G95" s="39">
        <f t="shared" si="2"/>
        <v>0</v>
      </c>
    </row>
    <row r="96" spans="1:7" x14ac:dyDescent="0.3">
      <c r="A96" s="174"/>
      <c r="B96" s="176"/>
      <c r="C96" s="41" t="s">
        <v>168</v>
      </c>
      <c r="D96" s="41" t="str">
        <f>[1]Planilha2!AP98</f>
        <v>Pecém II</v>
      </c>
      <c r="E96" s="41">
        <v>0</v>
      </c>
      <c r="F96" s="43">
        <v>11</v>
      </c>
      <c r="G96" s="42">
        <f t="shared" si="2"/>
        <v>0</v>
      </c>
    </row>
    <row r="97" spans="1:7" x14ac:dyDescent="0.3">
      <c r="A97" s="174"/>
      <c r="B97" s="177"/>
      <c r="C97" s="44" t="s">
        <v>169</v>
      </c>
      <c r="D97" s="44" t="str">
        <f>[1]Planilha2!AP99</f>
        <v>Pecém II</v>
      </c>
      <c r="E97" s="44">
        <v>0</v>
      </c>
      <c r="F97" s="46">
        <v>16.7</v>
      </c>
      <c r="G97" s="45">
        <f t="shared" si="2"/>
        <v>0</v>
      </c>
    </row>
    <row r="98" spans="1:7" x14ac:dyDescent="0.3">
      <c r="A98" s="174"/>
      <c r="B98" s="178" t="s">
        <v>76</v>
      </c>
      <c r="C98" s="38" t="s">
        <v>68</v>
      </c>
      <c r="D98" s="38" t="str">
        <f>[1]Planilha2!AP100</f>
        <v>Pacatuba</v>
      </c>
      <c r="E98" s="38">
        <v>430</v>
      </c>
      <c r="F98" s="40">
        <v>11.5</v>
      </c>
      <c r="G98" s="39">
        <f t="shared" ref="G98:G129" si="3">E98/F98</f>
        <v>37.391304347826086</v>
      </c>
    </row>
    <row r="99" spans="1:7" x14ac:dyDescent="0.3">
      <c r="A99" s="174"/>
      <c r="B99" s="179"/>
      <c r="C99" s="41" t="s">
        <v>119</v>
      </c>
      <c r="D99" s="41" t="str">
        <f>[1]Planilha2!AP101</f>
        <v>Pacatuba</v>
      </c>
      <c r="E99" s="41">
        <v>430</v>
      </c>
      <c r="F99" s="43">
        <v>22.6</v>
      </c>
      <c r="G99" s="42">
        <f t="shared" si="3"/>
        <v>19.026548672566371</v>
      </c>
    </row>
    <row r="100" spans="1:7" x14ac:dyDescent="0.3">
      <c r="A100" s="174"/>
      <c r="B100" s="179"/>
      <c r="C100" s="41" t="s">
        <v>130</v>
      </c>
      <c r="D100" s="41" t="str">
        <f>[1]Planilha2!AP102</f>
        <v>Pacatuba</v>
      </c>
      <c r="E100" s="41">
        <v>430</v>
      </c>
      <c r="F100" s="43">
        <v>32.200000000000003</v>
      </c>
      <c r="G100" s="42">
        <f t="shared" si="3"/>
        <v>13.354037267080745</v>
      </c>
    </row>
    <row r="101" spans="1:7" x14ac:dyDescent="0.3">
      <c r="A101" s="174"/>
      <c r="B101" s="179"/>
      <c r="C101" s="41" t="s">
        <v>134</v>
      </c>
      <c r="D101" s="41" t="str">
        <f>[1]Planilha2!AP103</f>
        <v>Pacatuba</v>
      </c>
      <c r="E101" s="41">
        <v>430</v>
      </c>
      <c r="F101" s="43">
        <v>39.700000000000003</v>
      </c>
      <c r="G101" s="42">
        <f t="shared" si="3"/>
        <v>10.831234256926951</v>
      </c>
    </row>
    <row r="102" spans="1:7" x14ac:dyDescent="0.3">
      <c r="A102" s="174"/>
      <c r="B102" s="179"/>
      <c r="C102" s="41" t="s">
        <v>163</v>
      </c>
      <c r="D102" s="41" t="str">
        <f>[1]Planilha2!AP104</f>
        <v>Banabuiú</v>
      </c>
      <c r="E102" s="41">
        <v>0</v>
      </c>
      <c r="F102" s="43">
        <v>26.8</v>
      </c>
      <c r="G102" s="42">
        <f t="shared" si="3"/>
        <v>0</v>
      </c>
    </row>
    <row r="103" spans="1:7" x14ac:dyDescent="0.3">
      <c r="A103" s="174"/>
      <c r="B103" s="179"/>
      <c r="C103" s="41" t="s">
        <v>132</v>
      </c>
      <c r="D103" s="41" t="str">
        <f>[1]Planilha2!AP105</f>
        <v>Pacatuba</v>
      </c>
      <c r="E103" s="41">
        <v>430</v>
      </c>
      <c r="F103" s="43">
        <v>33.700000000000003</v>
      </c>
      <c r="G103" s="42">
        <f t="shared" si="3"/>
        <v>12.759643916913946</v>
      </c>
    </row>
    <row r="104" spans="1:7" x14ac:dyDescent="0.3">
      <c r="A104" s="174"/>
      <c r="B104" s="179"/>
      <c r="C104" s="41" t="s">
        <v>100</v>
      </c>
      <c r="D104" s="41" t="str">
        <f>[1]Planilha2!AP106</f>
        <v>Pacatuba</v>
      </c>
      <c r="E104" s="41">
        <v>430</v>
      </c>
      <c r="F104" s="43">
        <v>26</v>
      </c>
      <c r="G104" s="42">
        <f t="shared" si="3"/>
        <v>16.53846153846154</v>
      </c>
    </row>
    <row r="105" spans="1:7" x14ac:dyDescent="0.3">
      <c r="A105" s="174"/>
      <c r="B105" s="179"/>
      <c r="C105" s="41" t="s">
        <v>76</v>
      </c>
      <c r="D105" s="41" t="str">
        <f>[1]Planilha2!AP107</f>
        <v>Pacatuba</v>
      </c>
      <c r="E105" s="41">
        <v>430</v>
      </c>
      <c r="F105" s="43">
        <v>26.2</v>
      </c>
      <c r="G105" s="42">
        <f t="shared" si="3"/>
        <v>16.412213740458014</v>
      </c>
    </row>
    <row r="106" spans="1:7" x14ac:dyDescent="0.3">
      <c r="A106" s="174"/>
      <c r="B106" s="179"/>
      <c r="C106" s="41" t="s">
        <v>51</v>
      </c>
      <c r="D106" s="41" t="str">
        <f>[1]Planilha2!AP108</f>
        <v>Pacatuba</v>
      </c>
      <c r="E106" s="41">
        <v>430</v>
      </c>
      <c r="F106" s="43">
        <v>43.4</v>
      </c>
      <c r="G106" s="42">
        <f t="shared" si="3"/>
        <v>9.9078341013824893</v>
      </c>
    </row>
    <row r="107" spans="1:7" x14ac:dyDescent="0.3">
      <c r="A107" s="174"/>
      <c r="B107" s="179"/>
      <c r="C107" s="41" t="s">
        <v>41</v>
      </c>
      <c r="D107" s="41" t="str">
        <f>[1]Planilha2!AP109</f>
        <v>Pacatuba</v>
      </c>
      <c r="E107" s="41">
        <v>430</v>
      </c>
      <c r="F107" s="43">
        <v>18.100000000000001</v>
      </c>
      <c r="G107" s="42">
        <f t="shared" si="3"/>
        <v>23.756906077348063</v>
      </c>
    </row>
    <row r="108" spans="1:7" x14ac:dyDescent="0.3">
      <c r="A108" s="174"/>
      <c r="B108" s="180"/>
      <c r="C108" s="44" t="s">
        <v>7</v>
      </c>
      <c r="D108" s="44" t="str">
        <f>[1]Planilha2!AP110</f>
        <v>Pacatuba</v>
      </c>
      <c r="E108" s="44">
        <v>430</v>
      </c>
      <c r="F108" s="46">
        <v>8.8000000000000007</v>
      </c>
      <c r="G108" s="45">
        <f t="shared" si="3"/>
        <v>48.86363636363636</v>
      </c>
    </row>
    <row r="109" spans="1:7" x14ac:dyDescent="0.3">
      <c r="A109" s="174"/>
      <c r="B109" s="178" t="s">
        <v>97</v>
      </c>
      <c r="C109" s="38" t="s">
        <v>174</v>
      </c>
      <c r="D109" s="38" t="str">
        <f>[1]Planilha2!AP111</f>
        <v>Pecém II</v>
      </c>
      <c r="E109" s="38">
        <v>0</v>
      </c>
      <c r="F109" s="40">
        <v>56.2</v>
      </c>
      <c r="G109" s="39">
        <f t="shared" si="3"/>
        <v>0</v>
      </c>
    </row>
    <row r="110" spans="1:7" x14ac:dyDescent="0.3">
      <c r="A110" s="174"/>
      <c r="B110" s="179"/>
      <c r="C110" s="41" t="s">
        <v>164</v>
      </c>
      <c r="D110" s="41" t="str">
        <f>[1]Planilha2!AP112</f>
        <v>Banabuiú</v>
      </c>
      <c r="E110" s="41">
        <v>0</v>
      </c>
      <c r="F110" s="43">
        <v>105.4</v>
      </c>
      <c r="G110" s="42">
        <f t="shared" si="3"/>
        <v>0</v>
      </c>
    </row>
    <row r="111" spans="1:7" x14ac:dyDescent="0.3">
      <c r="A111" s="174"/>
      <c r="B111" s="179"/>
      <c r="C111" s="41" t="s">
        <v>102</v>
      </c>
      <c r="D111" s="41" t="str">
        <f>[1]Planilha2!AP113</f>
        <v>Pecém II</v>
      </c>
      <c r="E111" s="41">
        <v>0</v>
      </c>
      <c r="F111" s="43">
        <v>62.7</v>
      </c>
      <c r="G111" s="42">
        <f t="shared" si="3"/>
        <v>0</v>
      </c>
    </row>
    <row r="112" spans="1:7" x14ac:dyDescent="0.3">
      <c r="A112" s="174"/>
      <c r="B112" s="180"/>
      <c r="C112" s="44" t="s">
        <v>97</v>
      </c>
      <c r="D112" s="44" t="str">
        <f>[1]Planilha2!AP114</f>
        <v>Pecém II</v>
      </c>
      <c r="E112" s="44">
        <v>0</v>
      </c>
      <c r="F112" s="46">
        <v>74.2</v>
      </c>
      <c r="G112" s="45">
        <f t="shared" si="3"/>
        <v>0</v>
      </c>
    </row>
    <row r="113" spans="1:7" x14ac:dyDescent="0.3">
      <c r="A113" s="174"/>
      <c r="B113" s="178" t="s">
        <v>110</v>
      </c>
      <c r="C113" s="38" t="s">
        <v>135</v>
      </c>
      <c r="D113" s="38" t="str">
        <f>[1]Planilha2!AP115</f>
        <v>Aquiraz II</v>
      </c>
      <c r="E113" s="38">
        <v>170</v>
      </c>
      <c r="F113" s="40">
        <v>15.7</v>
      </c>
      <c r="G113" s="39">
        <f t="shared" si="3"/>
        <v>10.828025477707007</v>
      </c>
    </row>
    <row r="114" spans="1:7" x14ac:dyDescent="0.3">
      <c r="A114" s="174"/>
      <c r="B114" s="179"/>
      <c r="C114" s="41" t="s">
        <v>110</v>
      </c>
      <c r="D114" s="41" t="str">
        <f>[1]Planilha2!AP116</f>
        <v>Aquiraz II</v>
      </c>
      <c r="E114" s="41">
        <v>170</v>
      </c>
      <c r="F114" s="43">
        <v>28</v>
      </c>
      <c r="G114" s="42">
        <f t="shared" si="3"/>
        <v>6.0714285714285712</v>
      </c>
    </row>
    <row r="115" spans="1:7" x14ac:dyDescent="0.3">
      <c r="A115" s="174"/>
      <c r="B115" s="180"/>
      <c r="C115" s="44" t="s">
        <v>78</v>
      </c>
      <c r="D115" s="44" t="str">
        <f>[1]Planilha2!AP117</f>
        <v>Aquiraz II</v>
      </c>
      <c r="E115" s="44">
        <v>170</v>
      </c>
      <c r="F115" s="46">
        <v>41.4</v>
      </c>
      <c r="G115" s="45">
        <f t="shared" si="3"/>
        <v>4.1062801932367154</v>
      </c>
    </row>
    <row r="116" spans="1:7" ht="19.95" customHeight="1" x14ac:dyDescent="0.3">
      <c r="A116" s="174"/>
      <c r="B116" s="178" t="s">
        <v>123</v>
      </c>
      <c r="C116" s="38" t="s">
        <v>57</v>
      </c>
      <c r="D116" s="38" t="str">
        <f>[1]Planilha2!AP118</f>
        <v>Pacatuba</v>
      </c>
      <c r="E116" s="38">
        <v>430</v>
      </c>
      <c r="F116" s="40">
        <v>7.6</v>
      </c>
      <c r="G116" s="39">
        <f t="shared" si="3"/>
        <v>56.578947368421055</v>
      </c>
    </row>
    <row r="117" spans="1:7" ht="19.95" customHeight="1" x14ac:dyDescent="0.3">
      <c r="A117" s="174"/>
      <c r="B117" s="179"/>
      <c r="C117" s="41" t="s">
        <v>123</v>
      </c>
      <c r="D117" s="41" t="str">
        <f>[1]Planilha2!AP119</f>
        <v>Aquiraz II</v>
      </c>
      <c r="E117" s="41">
        <v>170</v>
      </c>
      <c r="F117" s="43">
        <v>15</v>
      </c>
      <c r="G117" s="42">
        <f t="shared" si="3"/>
        <v>11.333333333333334</v>
      </c>
    </row>
    <row r="118" spans="1:7" ht="19.95" customHeight="1" x14ac:dyDescent="0.3">
      <c r="A118" s="174"/>
      <c r="B118" s="180"/>
      <c r="C118" s="44" t="s">
        <v>16</v>
      </c>
      <c r="D118" s="44" t="str">
        <f>[1]Planilha2!AP120</f>
        <v>Pacatuba</v>
      </c>
      <c r="E118" s="44">
        <v>430</v>
      </c>
      <c r="F118" s="46">
        <v>0.8</v>
      </c>
      <c r="G118" s="45">
        <f t="shared" si="3"/>
        <v>537.5</v>
      </c>
    </row>
    <row r="119" spans="1:7" ht="16.05" customHeight="1" x14ac:dyDescent="0.3">
      <c r="A119" s="174"/>
      <c r="B119" s="178" t="s">
        <v>162</v>
      </c>
      <c r="C119" s="38" t="s">
        <v>179</v>
      </c>
      <c r="D119" s="38" t="str">
        <f>[1]Planilha2!AP121</f>
        <v>Pecém II</v>
      </c>
      <c r="E119" s="38">
        <v>0</v>
      </c>
      <c r="F119" s="40">
        <v>2.6</v>
      </c>
      <c r="G119" s="39">
        <f t="shared" si="3"/>
        <v>0</v>
      </c>
    </row>
    <row r="120" spans="1:7" ht="16.05" customHeight="1" x14ac:dyDescent="0.3">
      <c r="A120" s="174"/>
      <c r="B120" s="179"/>
      <c r="C120" s="41" t="s">
        <v>162</v>
      </c>
      <c r="D120" s="41" t="str">
        <f>[1]Planilha2!AP122</f>
        <v>Pecém II</v>
      </c>
      <c r="E120" s="41">
        <v>0</v>
      </c>
      <c r="F120" s="43">
        <v>28.1</v>
      </c>
      <c r="G120" s="42">
        <f t="shared" si="3"/>
        <v>0</v>
      </c>
    </row>
    <row r="121" spans="1:7" ht="16.05" customHeight="1" x14ac:dyDescent="0.3">
      <c r="A121" s="174"/>
      <c r="B121" s="180"/>
      <c r="C121" s="44" t="s">
        <v>27</v>
      </c>
      <c r="D121" s="44" t="str">
        <f>[1]Planilha2!AP123</f>
        <v>Acaraú III</v>
      </c>
      <c r="E121" s="44">
        <v>0</v>
      </c>
      <c r="F121" s="46">
        <v>2.4</v>
      </c>
      <c r="G121" s="45">
        <f t="shared" si="3"/>
        <v>0</v>
      </c>
    </row>
    <row r="122" spans="1:7" x14ac:dyDescent="0.3">
      <c r="A122" s="174"/>
      <c r="B122" s="178" t="s">
        <v>180</v>
      </c>
      <c r="C122" s="38" t="s">
        <v>181</v>
      </c>
      <c r="D122" s="38" t="str">
        <f>[1]Planilha2!AP124</f>
        <v>Pecém II</v>
      </c>
      <c r="E122" s="38">
        <v>0</v>
      </c>
      <c r="F122" s="40">
        <v>66.2</v>
      </c>
      <c r="G122" s="39">
        <f t="shared" si="3"/>
        <v>0</v>
      </c>
    </row>
    <row r="123" spans="1:7" x14ac:dyDescent="0.3">
      <c r="A123" s="174"/>
      <c r="B123" s="179"/>
      <c r="C123" s="41" t="s">
        <v>182</v>
      </c>
      <c r="D123" s="41" t="str">
        <f>[1]Planilha2!AP125</f>
        <v>Pecém II</v>
      </c>
      <c r="E123" s="41">
        <v>0</v>
      </c>
      <c r="F123" s="43">
        <v>16.899999999999999</v>
      </c>
      <c r="G123" s="42">
        <f t="shared" si="3"/>
        <v>0</v>
      </c>
    </row>
    <row r="124" spans="1:7" x14ac:dyDescent="0.3">
      <c r="A124" s="174"/>
      <c r="B124" s="179"/>
      <c r="C124" s="41" t="s">
        <v>184</v>
      </c>
      <c r="D124" s="41" t="str">
        <f>[1]Planilha2!AP126</f>
        <v>Pecém II</v>
      </c>
      <c r="E124" s="41">
        <v>0</v>
      </c>
      <c r="F124" s="43">
        <v>31</v>
      </c>
      <c r="G124" s="42">
        <f t="shared" si="3"/>
        <v>0</v>
      </c>
    </row>
    <row r="125" spans="1:7" x14ac:dyDescent="0.3">
      <c r="A125" s="174"/>
      <c r="B125" s="179"/>
      <c r="C125" s="41" t="s">
        <v>137</v>
      </c>
      <c r="D125" s="41" t="str">
        <f>[1]Planilha2!AP127</f>
        <v>Pecém II</v>
      </c>
      <c r="E125" s="41">
        <v>0</v>
      </c>
      <c r="F125" s="43">
        <v>64.599999999999994</v>
      </c>
      <c r="G125" s="42">
        <f t="shared" si="3"/>
        <v>0</v>
      </c>
    </row>
    <row r="126" spans="1:7" x14ac:dyDescent="0.3">
      <c r="A126" s="174"/>
      <c r="B126" s="180"/>
      <c r="C126" s="44" t="s">
        <v>33</v>
      </c>
      <c r="D126" s="44" t="str">
        <f>[1]Planilha2!AP128</f>
        <v>Pecém II</v>
      </c>
      <c r="E126" s="44">
        <v>0</v>
      </c>
      <c r="F126" s="46">
        <v>52.8</v>
      </c>
      <c r="G126" s="45">
        <f t="shared" si="3"/>
        <v>0</v>
      </c>
    </row>
    <row r="127" spans="1:7" ht="16.95" customHeight="1" x14ac:dyDescent="0.3">
      <c r="A127" s="174"/>
      <c r="B127" s="178" t="s">
        <v>186</v>
      </c>
      <c r="C127" s="38" t="s">
        <v>186</v>
      </c>
      <c r="D127" s="38" t="str">
        <f>[1]Planilha2!AP129</f>
        <v>Pecém II</v>
      </c>
      <c r="E127" s="38">
        <v>0</v>
      </c>
      <c r="F127" s="40">
        <v>33.9</v>
      </c>
      <c r="G127" s="39">
        <f t="shared" si="3"/>
        <v>0</v>
      </c>
    </row>
    <row r="128" spans="1:7" ht="16.95" customHeight="1" x14ac:dyDescent="0.3">
      <c r="A128" s="174"/>
      <c r="B128" s="179"/>
      <c r="C128" s="41" t="s">
        <v>187</v>
      </c>
      <c r="D128" s="41" t="str">
        <f>[1]Planilha2!AP130</f>
        <v>Pecém II</v>
      </c>
      <c r="E128" s="41">
        <v>0</v>
      </c>
      <c r="F128" s="43">
        <v>22.9</v>
      </c>
      <c r="G128" s="42">
        <f t="shared" si="3"/>
        <v>0</v>
      </c>
    </row>
    <row r="129" spans="1:7" ht="16.95" customHeight="1" x14ac:dyDescent="0.3">
      <c r="A129" s="174"/>
      <c r="B129" s="179"/>
      <c r="C129" s="41" t="s">
        <v>188</v>
      </c>
      <c r="D129" s="41" t="str">
        <f>[1]Planilha2!AP131</f>
        <v>Pecém II</v>
      </c>
      <c r="E129" s="41">
        <v>0</v>
      </c>
      <c r="F129" s="43">
        <v>25.4</v>
      </c>
      <c r="G129" s="42">
        <f t="shared" si="3"/>
        <v>0</v>
      </c>
    </row>
    <row r="130" spans="1:7" ht="16.95" customHeight="1" x14ac:dyDescent="0.3">
      <c r="A130" s="174"/>
      <c r="B130" s="180"/>
      <c r="C130" s="44" t="s">
        <v>160</v>
      </c>
      <c r="D130" s="44" t="str">
        <f>[1]Planilha2!AP132</f>
        <v>Pecém II</v>
      </c>
      <c r="E130" s="44">
        <v>0</v>
      </c>
      <c r="F130" s="46">
        <v>42.4</v>
      </c>
      <c r="G130" s="45">
        <f t="shared" ref="G130:G161" si="4">E130/F130</f>
        <v>0</v>
      </c>
    </row>
    <row r="131" spans="1:7" x14ac:dyDescent="0.3">
      <c r="A131" s="170" t="s">
        <v>189</v>
      </c>
      <c r="B131" s="171" t="s">
        <v>190</v>
      </c>
      <c r="C131" s="47" t="s">
        <v>153</v>
      </c>
      <c r="D131" s="47" t="str">
        <f>[1]Planilha2!AP133</f>
        <v>Tauá II</v>
      </c>
      <c r="E131" s="47">
        <v>330</v>
      </c>
      <c r="F131" s="49">
        <v>122.1</v>
      </c>
      <c r="G131" s="48">
        <f t="shared" si="4"/>
        <v>2.7027027027027026</v>
      </c>
    </row>
    <row r="132" spans="1:7" x14ac:dyDescent="0.3">
      <c r="A132" s="170"/>
      <c r="B132" s="172"/>
      <c r="C132" s="50" t="s">
        <v>142</v>
      </c>
      <c r="D132" s="50" t="str">
        <f>[1]Planilha2!AP134</f>
        <v>Tauá II</v>
      </c>
      <c r="E132" s="50">
        <v>330</v>
      </c>
      <c r="F132" s="52">
        <v>51.5</v>
      </c>
      <c r="G132" s="51">
        <f t="shared" si="4"/>
        <v>6.407766990291262</v>
      </c>
    </row>
    <row r="133" spans="1:7" x14ac:dyDescent="0.3">
      <c r="A133" s="170"/>
      <c r="B133" s="172"/>
      <c r="C133" s="50" t="s">
        <v>151</v>
      </c>
      <c r="D133" s="50" t="str">
        <f>[1]Planilha2!AP135</f>
        <v>Tauá II</v>
      </c>
      <c r="E133" s="50">
        <v>330</v>
      </c>
      <c r="F133" s="52">
        <v>75.599999999999994</v>
      </c>
      <c r="G133" s="51">
        <f t="shared" si="4"/>
        <v>4.3650793650793656</v>
      </c>
    </row>
    <row r="134" spans="1:7" x14ac:dyDescent="0.3">
      <c r="A134" s="170"/>
      <c r="B134" s="172"/>
      <c r="C134" s="50" t="s">
        <v>185</v>
      </c>
      <c r="D134" s="50" t="str">
        <f>[1]Planilha2!AP136</f>
        <v>Ibiapina</v>
      </c>
      <c r="E134" s="50">
        <v>0</v>
      </c>
      <c r="F134" s="52">
        <v>112.9</v>
      </c>
      <c r="G134" s="51">
        <f t="shared" si="4"/>
        <v>0</v>
      </c>
    </row>
    <row r="135" spans="1:7" x14ac:dyDescent="0.3">
      <c r="A135" s="170"/>
      <c r="B135" s="172"/>
      <c r="C135" s="50" t="s">
        <v>154</v>
      </c>
      <c r="D135" s="50" t="str">
        <f>[1]Planilha2!AP137</f>
        <v>Tauá II</v>
      </c>
      <c r="E135" s="50">
        <v>330</v>
      </c>
      <c r="F135" s="52">
        <v>124</v>
      </c>
      <c r="G135" s="51">
        <f t="shared" si="4"/>
        <v>2.661290322580645</v>
      </c>
    </row>
    <row r="136" spans="1:7" x14ac:dyDescent="0.3">
      <c r="A136" s="170"/>
      <c r="B136" s="172"/>
      <c r="C136" s="50" t="s">
        <v>155</v>
      </c>
      <c r="D136" s="50" t="str">
        <f>[1]Planilha2!AP138</f>
        <v>Ibiapina</v>
      </c>
      <c r="E136" s="50">
        <v>0</v>
      </c>
      <c r="F136" s="52">
        <v>133.80000000000001</v>
      </c>
      <c r="G136" s="51">
        <f t="shared" si="4"/>
        <v>0</v>
      </c>
    </row>
    <row r="137" spans="1:7" x14ac:dyDescent="0.3">
      <c r="A137" s="170"/>
      <c r="B137" s="172"/>
      <c r="C137" s="50" t="s">
        <v>147</v>
      </c>
      <c r="D137" s="50" t="str">
        <f>[1]Planilha2!AP139</f>
        <v>Tauá II</v>
      </c>
      <c r="E137" s="50">
        <v>330</v>
      </c>
      <c r="F137" s="52">
        <v>67.900000000000006</v>
      </c>
      <c r="G137" s="51">
        <f t="shared" si="4"/>
        <v>4.860088365243004</v>
      </c>
    </row>
    <row r="138" spans="1:7" x14ac:dyDescent="0.3">
      <c r="A138" s="170"/>
      <c r="B138" s="172"/>
      <c r="C138" s="50" t="s">
        <v>125</v>
      </c>
      <c r="D138" s="50" t="str">
        <f>[1]Planilha2!AP140</f>
        <v>Tauá II</v>
      </c>
      <c r="E138" s="50">
        <v>330</v>
      </c>
      <c r="F138" s="52">
        <v>101.1</v>
      </c>
      <c r="G138" s="51">
        <f t="shared" si="4"/>
        <v>3.2640949554896146</v>
      </c>
    </row>
    <row r="139" spans="1:7" x14ac:dyDescent="0.3">
      <c r="A139" s="170"/>
      <c r="B139" s="173"/>
      <c r="C139" s="53" t="s">
        <v>46</v>
      </c>
      <c r="D139" s="53" t="str">
        <f>[1]Planilha2!AP141</f>
        <v>Ibiapina</v>
      </c>
      <c r="E139" s="53">
        <v>0</v>
      </c>
      <c r="F139" s="55">
        <v>125.1</v>
      </c>
      <c r="G139" s="54">
        <f t="shared" si="4"/>
        <v>0</v>
      </c>
    </row>
    <row r="140" spans="1:7" ht="16.05" customHeight="1" x14ac:dyDescent="0.3">
      <c r="A140" s="170"/>
      <c r="B140" s="171" t="s">
        <v>192</v>
      </c>
      <c r="C140" s="47" t="s">
        <v>25</v>
      </c>
      <c r="D140" s="47" t="str">
        <f>[1]Planilha2!AP142</f>
        <v>Tauá II</v>
      </c>
      <c r="E140" s="47">
        <v>330</v>
      </c>
      <c r="F140" s="49">
        <v>2</v>
      </c>
      <c r="G140" s="48">
        <f t="shared" si="4"/>
        <v>165</v>
      </c>
    </row>
    <row r="141" spans="1:7" ht="16.05" customHeight="1" x14ac:dyDescent="0.3">
      <c r="A141" s="170"/>
      <c r="B141" s="172"/>
      <c r="C141" s="50" t="s">
        <v>113</v>
      </c>
      <c r="D141" s="50" t="str">
        <f>[1]Planilha2!AP143</f>
        <v>Tauá II</v>
      </c>
      <c r="E141" s="50">
        <v>330</v>
      </c>
      <c r="F141" s="52">
        <v>16.3</v>
      </c>
      <c r="G141" s="51">
        <f t="shared" si="4"/>
        <v>20.245398773006134</v>
      </c>
    </row>
    <row r="142" spans="1:7" ht="16.05" customHeight="1" x14ac:dyDescent="0.3">
      <c r="A142" s="170"/>
      <c r="B142" s="172"/>
      <c r="C142" s="50" t="s">
        <v>143</v>
      </c>
      <c r="D142" s="50" t="str">
        <f>[1]Planilha2!AP144</f>
        <v>Tauá II</v>
      </c>
      <c r="E142" s="50">
        <v>330</v>
      </c>
      <c r="F142" s="52">
        <v>52.1</v>
      </c>
      <c r="G142" s="51">
        <f t="shared" si="4"/>
        <v>6.3339731285988483</v>
      </c>
    </row>
    <row r="143" spans="1:7" ht="16.05" customHeight="1" x14ac:dyDescent="0.3">
      <c r="A143" s="170"/>
      <c r="B143" s="172"/>
      <c r="C143" s="50" t="s">
        <v>112</v>
      </c>
      <c r="D143" s="50" t="str">
        <f>[1]Planilha2!AP145</f>
        <v>Tauá II</v>
      </c>
      <c r="E143" s="50">
        <v>330</v>
      </c>
      <c r="F143" s="52">
        <v>19.899999999999999</v>
      </c>
      <c r="G143" s="51">
        <f t="shared" si="4"/>
        <v>16.582914572864322</v>
      </c>
    </row>
    <row r="144" spans="1:7" ht="16.05" customHeight="1" x14ac:dyDescent="0.3">
      <c r="A144" s="170"/>
      <c r="B144" s="172"/>
      <c r="C144" s="50" t="s">
        <v>54</v>
      </c>
      <c r="D144" s="50" t="str">
        <f>[1]Planilha2!AP146</f>
        <v>Tauá II</v>
      </c>
      <c r="E144" s="50">
        <v>330</v>
      </c>
      <c r="F144" s="52">
        <v>16.600000000000001</v>
      </c>
      <c r="G144" s="51">
        <f t="shared" si="4"/>
        <v>19.879518072289155</v>
      </c>
    </row>
    <row r="145" spans="1:7" ht="16.05" customHeight="1" x14ac:dyDescent="0.3">
      <c r="A145" s="170"/>
      <c r="B145" s="173"/>
      <c r="C145" s="53" t="s">
        <v>15</v>
      </c>
      <c r="D145" s="53" t="str">
        <f>[1]Planilha2!AP147</f>
        <v>Tauá II</v>
      </c>
      <c r="E145" s="53">
        <v>330</v>
      </c>
      <c r="F145" s="55">
        <v>34.799999999999997</v>
      </c>
      <c r="G145" s="54">
        <f t="shared" si="4"/>
        <v>9.4827586206896566</v>
      </c>
    </row>
    <row r="146" spans="1:7" ht="16.95" customHeight="1" x14ac:dyDescent="0.3">
      <c r="A146" s="170"/>
      <c r="B146" s="171" t="s">
        <v>194</v>
      </c>
      <c r="C146" s="47" t="s">
        <v>195</v>
      </c>
      <c r="D146" s="47" t="str">
        <f>[1]Planilha2!AP148</f>
        <v>Banabuiú</v>
      </c>
      <c r="E146" s="47">
        <v>0</v>
      </c>
      <c r="F146" s="49">
        <v>44.9</v>
      </c>
      <c r="G146" s="48">
        <f t="shared" si="4"/>
        <v>0</v>
      </c>
    </row>
    <row r="147" spans="1:7" ht="16.95" customHeight="1" x14ac:dyDescent="0.3">
      <c r="A147" s="170"/>
      <c r="B147" s="172"/>
      <c r="C147" s="50" t="s">
        <v>197</v>
      </c>
      <c r="D147" s="50" t="str">
        <f>[1]Planilha2!AP149</f>
        <v>Banabuiú</v>
      </c>
      <c r="E147" s="50">
        <v>0</v>
      </c>
      <c r="F147" s="52">
        <v>32.299999999999997</v>
      </c>
      <c r="G147" s="51">
        <f t="shared" si="4"/>
        <v>0</v>
      </c>
    </row>
    <row r="148" spans="1:7" ht="16.95" customHeight="1" x14ac:dyDescent="0.3">
      <c r="A148" s="170"/>
      <c r="B148" s="172"/>
      <c r="C148" s="50" t="s">
        <v>173</v>
      </c>
      <c r="D148" s="50" t="str">
        <f>[1]Planilha2!AP150</f>
        <v>Banabuiú</v>
      </c>
      <c r="E148" s="50">
        <v>0</v>
      </c>
      <c r="F148" s="52">
        <v>89.8</v>
      </c>
      <c r="G148" s="51">
        <f t="shared" si="4"/>
        <v>0</v>
      </c>
    </row>
    <row r="149" spans="1:7" ht="16.95" customHeight="1" x14ac:dyDescent="0.3">
      <c r="A149" s="170"/>
      <c r="B149" s="172"/>
      <c r="C149" s="50" t="s">
        <v>150</v>
      </c>
      <c r="D149" s="50" t="str">
        <f>[1]Planilha2!AP151</f>
        <v>Banabuiú</v>
      </c>
      <c r="E149" s="50">
        <v>0</v>
      </c>
      <c r="F149" s="52">
        <v>13.1</v>
      </c>
      <c r="G149" s="51">
        <f t="shared" si="4"/>
        <v>0</v>
      </c>
    </row>
    <row r="150" spans="1:7" ht="16.95" customHeight="1" x14ac:dyDescent="0.3">
      <c r="A150" s="170"/>
      <c r="B150" s="172"/>
      <c r="C150" s="50" t="s">
        <v>122</v>
      </c>
      <c r="D150" s="50" t="str">
        <f>[1]Planilha2!AP152</f>
        <v>Banabuiú</v>
      </c>
      <c r="E150" s="50">
        <v>0</v>
      </c>
      <c r="F150" s="52">
        <v>47.7</v>
      </c>
      <c r="G150" s="51">
        <f t="shared" si="4"/>
        <v>0</v>
      </c>
    </row>
    <row r="151" spans="1:7" ht="16.95" customHeight="1" x14ac:dyDescent="0.3">
      <c r="A151" s="170"/>
      <c r="B151" s="172"/>
      <c r="C151" s="50" t="s">
        <v>84</v>
      </c>
      <c r="D151" s="50" t="str">
        <f>[1]Planilha2!AP153</f>
        <v>Banabuiú</v>
      </c>
      <c r="E151" s="50">
        <v>0</v>
      </c>
      <c r="F151" s="52">
        <v>95.2</v>
      </c>
      <c r="G151" s="51">
        <f t="shared" si="4"/>
        <v>0</v>
      </c>
    </row>
    <row r="152" spans="1:7" ht="16.95" customHeight="1" x14ac:dyDescent="0.3">
      <c r="A152" s="170"/>
      <c r="B152" s="173"/>
      <c r="C152" s="53" t="s">
        <v>64</v>
      </c>
      <c r="D152" s="53" t="str">
        <f>[1]Planilha2!AP154</f>
        <v>Banabuiú</v>
      </c>
      <c r="E152" s="53">
        <v>0</v>
      </c>
      <c r="F152" s="55">
        <v>0.6</v>
      </c>
      <c r="G152" s="54">
        <f t="shared" si="4"/>
        <v>0</v>
      </c>
    </row>
    <row r="153" spans="1:7" ht="16.05" customHeight="1" x14ac:dyDescent="0.3">
      <c r="A153" s="170"/>
      <c r="B153" s="171" t="s">
        <v>198</v>
      </c>
      <c r="C153" s="47" t="s">
        <v>199</v>
      </c>
      <c r="D153" s="47" t="str">
        <f>[1]Planilha2!AP155</f>
        <v>Banabuiú</v>
      </c>
      <c r="E153" s="47">
        <v>0</v>
      </c>
      <c r="F153" s="49">
        <v>49.9</v>
      </c>
      <c r="G153" s="48">
        <f t="shared" si="4"/>
        <v>0</v>
      </c>
    </row>
    <row r="154" spans="1:7" ht="16.05" customHeight="1" x14ac:dyDescent="0.3">
      <c r="A154" s="170"/>
      <c r="B154" s="172"/>
      <c r="C154" s="50" t="s">
        <v>200</v>
      </c>
      <c r="D154" s="50" t="str">
        <f>[1]Planilha2!AP156</f>
        <v>Banabuiú</v>
      </c>
      <c r="E154" s="50">
        <v>0</v>
      </c>
      <c r="F154" s="52">
        <v>60.5</v>
      </c>
      <c r="G154" s="51">
        <f t="shared" si="4"/>
        <v>0</v>
      </c>
    </row>
    <row r="155" spans="1:7" ht="16.05" customHeight="1" x14ac:dyDescent="0.3">
      <c r="A155" s="170"/>
      <c r="B155" s="172"/>
      <c r="C155" s="50" t="s">
        <v>193</v>
      </c>
      <c r="D155" s="50" t="str">
        <f>[1]Planilha2!AP157</f>
        <v>Banabuiú</v>
      </c>
      <c r="E155" s="50">
        <v>0</v>
      </c>
      <c r="F155" s="52">
        <v>78.599999999999994</v>
      </c>
      <c r="G155" s="51">
        <f t="shared" si="4"/>
        <v>0</v>
      </c>
    </row>
    <row r="156" spans="1:7" ht="16.05" customHeight="1" x14ac:dyDescent="0.3">
      <c r="A156" s="170"/>
      <c r="B156" s="172"/>
      <c r="C156" s="50" t="s">
        <v>152</v>
      </c>
      <c r="D156" s="50" t="str">
        <f>[1]Planilha2!AP158</f>
        <v>Tauá II</v>
      </c>
      <c r="E156" s="50">
        <v>330</v>
      </c>
      <c r="F156" s="52">
        <v>86.3</v>
      </c>
      <c r="G156" s="51">
        <f t="shared" si="4"/>
        <v>3.8238702201622248</v>
      </c>
    </row>
    <row r="157" spans="1:7" ht="16.05" customHeight="1" x14ac:dyDescent="0.3">
      <c r="A157" s="170"/>
      <c r="B157" s="172"/>
      <c r="C157" s="50" t="s">
        <v>149</v>
      </c>
      <c r="D157" s="50" t="str">
        <f>[1]Planilha2!AP159</f>
        <v>Tauá II</v>
      </c>
      <c r="E157" s="50">
        <v>330</v>
      </c>
      <c r="F157" s="52">
        <v>70.7</v>
      </c>
      <c r="G157" s="51">
        <f t="shared" si="4"/>
        <v>4.6676096181046676</v>
      </c>
    </row>
    <row r="158" spans="1:7" ht="16.05" customHeight="1" x14ac:dyDescent="0.3">
      <c r="A158" s="170"/>
      <c r="B158" s="172"/>
      <c r="C158" s="50" t="s">
        <v>177</v>
      </c>
      <c r="D158" s="50" t="str">
        <f>[1]Planilha2!AP160</f>
        <v>Banabuiú</v>
      </c>
      <c r="E158" s="50">
        <v>0</v>
      </c>
      <c r="F158" s="52">
        <v>52.5</v>
      </c>
      <c r="G158" s="51">
        <f t="shared" si="4"/>
        <v>0</v>
      </c>
    </row>
    <row r="159" spans="1:7" ht="16.05" customHeight="1" x14ac:dyDescent="0.3">
      <c r="A159" s="170"/>
      <c r="B159" s="172"/>
      <c r="C159" s="50" t="s">
        <v>131</v>
      </c>
      <c r="D159" s="50" t="str">
        <f>[1]Planilha2!AP161</f>
        <v>Icó</v>
      </c>
      <c r="E159" s="50">
        <v>0</v>
      </c>
      <c r="F159" s="52">
        <v>69.8</v>
      </c>
      <c r="G159" s="51">
        <f t="shared" si="4"/>
        <v>0</v>
      </c>
    </row>
    <row r="160" spans="1:7" ht="16.05" customHeight="1" x14ac:dyDescent="0.3">
      <c r="A160" s="170"/>
      <c r="B160" s="173"/>
      <c r="C160" s="53" t="s">
        <v>12</v>
      </c>
      <c r="D160" s="53" t="str">
        <f>[1]Planilha2!AP162</f>
        <v>Icó</v>
      </c>
      <c r="E160" s="53">
        <v>0</v>
      </c>
      <c r="F160" s="55">
        <v>54</v>
      </c>
      <c r="G160" s="54">
        <f t="shared" si="4"/>
        <v>0</v>
      </c>
    </row>
    <row r="161" spans="1:7" ht="14.4" customHeight="1" x14ac:dyDescent="0.3">
      <c r="A161" s="163" t="s">
        <v>201</v>
      </c>
      <c r="B161" s="164" t="s">
        <v>71</v>
      </c>
      <c r="C161" s="56" t="s">
        <v>175</v>
      </c>
      <c r="D161" s="56" t="str">
        <f>[1]Planilha2!AP163</f>
        <v>Icó</v>
      </c>
      <c r="E161" s="56">
        <v>0</v>
      </c>
      <c r="F161" s="58">
        <v>14</v>
      </c>
      <c r="G161" s="57">
        <f t="shared" si="4"/>
        <v>0</v>
      </c>
    </row>
    <row r="162" spans="1:7" x14ac:dyDescent="0.3">
      <c r="A162" s="163"/>
      <c r="B162" s="165"/>
      <c r="C162" s="59" t="s">
        <v>71</v>
      </c>
      <c r="D162" s="59" t="str">
        <f>[1]Planilha2!AP164</f>
        <v>Icó</v>
      </c>
      <c r="E162" s="59">
        <v>0</v>
      </c>
      <c r="F162" s="61">
        <v>10</v>
      </c>
      <c r="G162" s="60">
        <f t="shared" ref="G162:G193" si="5">E162/F162</f>
        <v>0</v>
      </c>
    </row>
    <row r="163" spans="1:7" x14ac:dyDescent="0.3">
      <c r="A163" s="163"/>
      <c r="B163" s="166"/>
      <c r="C163" s="62" t="s">
        <v>59</v>
      </c>
      <c r="D163" s="62" t="str">
        <f>[1]Planilha2!AP165</f>
        <v>Icó</v>
      </c>
      <c r="E163" s="62">
        <v>0</v>
      </c>
      <c r="F163" s="64">
        <v>15.7</v>
      </c>
      <c r="G163" s="63">
        <f t="shared" si="5"/>
        <v>0</v>
      </c>
    </row>
    <row r="164" spans="1:7" x14ac:dyDescent="0.3">
      <c r="A164" s="163"/>
      <c r="B164" s="164" t="s">
        <v>87</v>
      </c>
      <c r="C164" s="56" t="s">
        <v>191</v>
      </c>
      <c r="D164" s="56" t="str">
        <f>[1]Planilha2!AP166</f>
        <v>Icó</v>
      </c>
      <c r="E164" s="56">
        <v>0</v>
      </c>
      <c r="F164" s="58">
        <v>37.4</v>
      </c>
      <c r="G164" s="57">
        <f t="shared" si="5"/>
        <v>0</v>
      </c>
    </row>
    <row r="165" spans="1:7" x14ac:dyDescent="0.3">
      <c r="A165" s="163"/>
      <c r="B165" s="165"/>
      <c r="C165" s="59" t="s">
        <v>176</v>
      </c>
      <c r="D165" s="59" t="str">
        <f>[1]Planilha2!AP167</f>
        <v>Icó</v>
      </c>
      <c r="E165" s="59">
        <v>0</v>
      </c>
      <c r="F165" s="61">
        <v>0.2</v>
      </c>
      <c r="G165" s="60">
        <f t="shared" si="5"/>
        <v>0</v>
      </c>
    </row>
    <row r="166" spans="1:7" x14ac:dyDescent="0.3">
      <c r="A166" s="163"/>
      <c r="B166" s="165"/>
      <c r="C166" s="59" t="s">
        <v>171</v>
      </c>
      <c r="D166" s="59" t="str">
        <f>[1]Planilha2!AP168</f>
        <v>Icó</v>
      </c>
      <c r="E166" s="59">
        <v>0</v>
      </c>
      <c r="F166" s="61">
        <v>23.2</v>
      </c>
      <c r="G166" s="60">
        <f t="shared" si="5"/>
        <v>0</v>
      </c>
    </row>
    <row r="167" spans="1:7" x14ac:dyDescent="0.3">
      <c r="A167" s="163"/>
      <c r="B167" s="165"/>
      <c r="C167" s="59" t="s">
        <v>87</v>
      </c>
      <c r="D167" s="59" t="str">
        <f>[1]Planilha2!AP169</f>
        <v>Icó</v>
      </c>
      <c r="E167" s="59">
        <v>0</v>
      </c>
      <c r="F167" s="61">
        <v>12.5</v>
      </c>
      <c r="G167" s="60">
        <f t="shared" si="5"/>
        <v>0</v>
      </c>
    </row>
    <row r="168" spans="1:7" x14ac:dyDescent="0.3">
      <c r="A168" s="163"/>
      <c r="B168" s="166"/>
      <c r="C168" s="62" t="s">
        <v>4</v>
      </c>
      <c r="D168" s="62" t="str">
        <f>[1]Planilha2!AP170</f>
        <v>Icó</v>
      </c>
      <c r="E168" s="62">
        <v>0</v>
      </c>
      <c r="F168" s="64">
        <v>10.9</v>
      </c>
      <c r="G168" s="63">
        <f t="shared" si="5"/>
        <v>0</v>
      </c>
    </row>
    <row r="169" spans="1:7" x14ac:dyDescent="0.3">
      <c r="A169" s="163"/>
      <c r="B169" s="164" t="s">
        <v>203</v>
      </c>
      <c r="C169" s="56" t="s">
        <v>202</v>
      </c>
      <c r="D169" s="56" t="str">
        <f>[1]Planilha2!AP171</f>
        <v>Icó</v>
      </c>
      <c r="E169" s="56">
        <v>0</v>
      </c>
      <c r="F169" s="58">
        <v>54.5</v>
      </c>
      <c r="G169" s="57">
        <f t="shared" si="5"/>
        <v>0</v>
      </c>
    </row>
    <row r="170" spans="1:7" x14ac:dyDescent="0.3">
      <c r="A170" s="163"/>
      <c r="B170" s="165"/>
      <c r="C170" s="59" t="s">
        <v>196</v>
      </c>
      <c r="D170" s="59" t="str">
        <f>[1]Planilha2!AP172</f>
        <v>Icó</v>
      </c>
      <c r="E170" s="59">
        <v>0</v>
      </c>
      <c r="F170" s="61">
        <v>27.7</v>
      </c>
      <c r="G170" s="60">
        <f t="shared" si="5"/>
        <v>0</v>
      </c>
    </row>
    <row r="171" spans="1:7" x14ac:dyDescent="0.3">
      <c r="A171" s="163"/>
      <c r="B171" s="165"/>
      <c r="C171" s="59" t="s">
        <v>183</v>
      </c>
      <c r="D171" s="59" t="str">
        <f>[1]Planilha2!AP173</f>
        <v>Icó</v>
      </c>
      <c r="E171" s="59">
        <v>0</v>
      </c>
      <c r="F171" s="61">
        <v>42.8</v>
      </c>
      <c r="G171" s="60">
        <f t="shared" si="5"/>
        <v>0</v>
      </c>
    </row>
    <row r="172" spans="1:7" x14ac:dyDescent="0.3">
      <c r="A172" s="163"/>
      <c r="B172" s="165"/>
      <c r="C172" s="59" t="s">
        <v>178</v>
      </c>
      <c r="D172" s="59" t="str">
        <f>[1]Planilha2!AP174</f>
        <v>Icó</v>
      </c>
      <c r="E172" s="59">
        <v>0</v>
      </c>
      <c r="F172" s="61">
        <v>14.7</v>
      </c>
      <c r="G172" s="60">
        <f t="shared" si="5"/>
        <v>0</v>
      </c>
    </row>
    <row r="173" spans="1:7" x14ac:dyDescent="0.3">
      <c r="A173" s="163"/>
      <c r="B173" s="165"/>
      <c r="C173" s="59" t="s">
        <v>172</v>
      </c>
      <c r="D173" s="59" t="str">
        <f>[1]Planilha2!AP175</f>
        <v>Icó</v>
      </c>
      <c r="E173" s="59">
        <v>0</v>
      </c>
      <c r="F173" s="61">
        <v>26.2</v>
      </c>
      <c r="G173" s="60">
        <f t="shared" si="5"/>
        <v>0</v>
      </c>
    </row>
    <row r="174" spans="1:7" x14ac:dyDescent="0.3">
      <c r="A174" s="163"/>
      <c r="B174" s="165"/>
      <c r="C174" s="59" t="s">
        <v>170</v>
      </c>
      <c r="D174" s="59" t="str">
        <f>[1]Planilha2!AP176</f>
        <v>Icó</v>
      </c>
      <c r="E174" s="59">
        <v>0</v>
      </c>
      <c r="F174" s="61">
        <v>46.3</v>
      </c>
      <c r="G174" s="60">
        <f t="shared" si="5"/>
        <v>0</v>
      </c>
    </row>
    <row r="175" spans="1:7" x14ac:dyDescent="0.3">
      <c r="A175" s="163"/>
      <c r="B175" s="165"/>
      <c r="C175" s="59" t="s">
        <v>127</v>
      </c>
      <c r="D175" s="59" t="str">
        <f>[1]Planilha2!AP177</f>
        <v>Icó</v>
      </c>
      <c r="E175" s="59">
        <v>0</v>
      </c>
      <c r="F175" s="61">
        <v>34.200000000000003</v>
      </c>
      <c r="G175" s="60">
        <f t="shared" si="5"/>
        <v>0</v>
      </c>
    </row>
    <row r="176" spans="1:7" x14ac:dyDescent="0.3">
      <c r="A176" s="163"/>
      <c r="B176" s="166"/>
      <c r="C176" s="62" t="s">
        <v>66</v>
      </c>
      <c r="D176" s="62" t="str">
        <f>[1]Planilha2!AP178</f>
        <v>Icó</v>
      </c>
      <c r="E176" s="62">
        <v>0</v>
      </c>
      <c r="F176" s="64">
        <v>32</v>
      </c>
      <c r="G176" s="63">
        <f t="shared" si="5"/>
        <v>0</v>
      </c>
    </row>
    <row r="177" spans="1:7" x14ac:dyDescent="0.3">
      <c r="A177" s="163"/>
      <c r="B177" s="164" t="s">
        <v>105</v>
      </c>
      <c r="C177" s="56" t="s">
        <v>141</v>
      </c>
      <c r="D177" s="56" t="str">
        <f>[1]Planilha2!AP179</f>
        <v>Icó</v>
      </c>
      <c r="E177" s="56">
        <v>0</v>
      </c>
      <c r="F177" s="58">
        <v>7.7</v>
      </c>
      <c r="G177" s="57">
        <f t="shared" si="5"/>
        <v>0</v>
      </c>
    </row>
    <row r="178" spans="1:7" x14ac:dyDescent="0.3">
      <c r="A178" s="163"/>
      <c r="B178" s="165"/>
      <c r="C178" s="59" t="s">
        <v>133</v>
      </c>
      <c r="D178" s="59" t="str">
        <f>[1]Planilha2!AP180</f>
        <v>Icó</v>
      </c>
      <c r="E178" s="59">
        <v>0</v>
      </c>
      <c r="F178" s="61">
        <v>22</v>
      </c>
      <c r="G178" s="60">
        <f t="shared" si="5"/>
        <v>0</v>
      </c>
    </row>
    <row r="179" spans="1:7" x14ac:dyDescent="0.3">
      <c r="A179" s="163"/>
      <c r="B179" s="165"/>
      <c r="C179" s="59" t="s">
        <v>105</v>
      </c>
      <c r="D179" s="59" t="str">
        <f>[1]Planilha2!AP181</f>
        <v>Icó</v>
      </c>
      <c r="E179" s="59">
        <v>0</v>
      </c>
      <c r="F179" s="61">
        <v>9.9</v>
      </c>
      <c r="G179" s="60">
        <f t="shared" si="5"/>
        <v>0</v>
      </c>
    </row>
    <row r="180" spans="1:7" x14ac:dyDescent="0.3">
      <c r="A180" s="163"/>
      <c r="B180" s="166"/>
      <c r="C180" s="62" t="s">
        <v>21</v>
      </c>
      <c r="D180" s="62" t="str">
        <f>[1]Planilha2!AP182</f>
        <v>Icó</v>
      </c>
      <c r="E180" s="62">
        <v>0</v>
      </c>
      <c r="F180" s="64">
        <v>39.5</v>
      </c>
      <c r="G180" s="63">
        <f t="shared" si="5"/>
        <v>0</v>
      </c>
    </row>
    <row r="181" spans="1:7" x14ac:dyDescent="0.3">
      <c r="A181" s="163"/>
      <c r="B181" s="167" t="s">
        <v>204</v>
      </c>
      <c r="C181" s="56" t="s">
        <v>124</v>
      </c>
      <c r="D181" s="56" t="str">
        <f>[1]Planilha2!AP183</f>
        <v>Tauá II</v>
      </c>
      <c r="E181" s="56">
        <v>330</v>
      </c>
      <c r="F181" s="58">
        <v>18.8</v>
      </c>
      <c r="G181" s="57">
        <f t="shared" si="5"/>
        <v>17.553191489361701</v>
      </c>
    </row>
    <row r="182" spans="1:7" x14ac:dyDescent="0.3">
      <c r="A182" s="163"/>
      <c r="B182" s="168"/>
      <c r="C182" s="59" t="s">
        <v>148</v>
      </c>
      <c r="D182" s="59" t="str">
        <f>[1]Planilha2!AP184</f>
        <v>Tauá II</v>
      </c>
      <c r="E182" s="59">
        <v>330</v>
      </c>
      <c r="F182" s="61">
        <v>69.3</v>
      </c>
      <c r="G182" s="60">
        <f t="shared" si="5"/>
        <v>4.7619047619047619</v>
      </c>
    </row>
    <row r="183" spans="1:7" x14ac:dyDescent="0.3">
      <c r="A183" s="163"/>
      <c r="B183" s="168"/>
      <c r="C183" s="59" t="s">
        <v>94</v>
      </c>
      <c r="D183" s="59" t="str">
        <f>[1]Planilha2!AP185</f>
        <v>Tauá II</v>
      </c>
      <c r="E183" s="59">
        <v>330</v>
      </c>
      <c r="F183" s="61">
        <v>43.2</v>
      </c>
      <c r="G183" s="60">
        <f t="shared" si="5"/>
        <v>7.6388888888888884</v>
      </c>
    </row>
    <row r="184" spans="1:7" x14ac:dyDescent="0.3">
      <c r="A184" s="163"/>
      <c r="B184" s="168"/>
      <c r="C184" s="59" t="s">
        <v>56</v>
      </c>
      <c r="D184" s="59" t="str">
        <f>[1]Planilha2!AP186</f>
        <v>Tauá II</v>
      </c>
      <c r="E184" s="59">
        <v>330</v>
      </c>
      <c r="F184" s="61">
        <v>40.700000000000003</v>
      </c>
      <c r="G184" s="60">
        <f t="shared" si="5"/>
        <v>8.108108108108107</v>
      </c>
    </row>
    <row r="185" spans="1:7" x14ac:dyDescent="0.3">
      <c r="A185" s="163"/>
      <c r="B185" s="169"/>
      <c r="C185" s="62" t="s">
        <v>48</v>
      </c>
      <c r="D185" s="62" t="str">
        <f>[1]Planilha2!AP187</f>
        <v>Tauá II</v>
      </c>
      <c r="E185" s="62">
        <v>330</v>
      </c>
      <c r="F185" s="64">
        <v>53.9</v>
      </c>
      <c r="G185" s="63">
        <f t="shared" si="5"/>
        <v>6.1224489795918373</v>
      </c>
    </row>
  </sheetData>
  <mergeCells count="40">
    <mergeCell ref="A2:A15"/>
    <mergeCell ref="B2:B6"/>
    <mergeCell ref="B7:B10"/>
    <mergeCell ref="B11:B15"/>
    <mergeCell ref="A16:A36"/>
    <mergeCell ref="B16:B25"/>
    <mergeCell ref="B26:B29"/>
    <mergeCell ref="B30:B32"/>
    <mergeCell ref="B33:B36"/>
    <mergeCell ref="A37:A47"/>
    <mergeCell ref="B37:B45"/>
    <mergeCell ref="B46:B47"/>
    <mergeCell ref="A48:A94"/>
    <mergeCell ref="B48:B51"/>
    <mergeCell ref="B52:B59"/>
    <mergeCell ref="B60:B65"/>
    <mergeCell ref="B66:B77"/>
    <mergeCell ref="B78:B79"/>
    <mergeCell ref="B80:B82"/>
    <mergeCell ref="B83:B94"/>
    <mergeCell ref="A95:A130"/>
    <mergeCell ref="B95:B97"/>
    <mergeCell ref="B98:B108"/>
    <mergeCell ref="B109:B112"/>
    <mergeCell ref="B113:B115"/>
    <mergeCell ref="B116:B118"/>
    <mergeCell ref="B119:B121"/>
    <mergeCell ref="B122:B126"/>
    <mergeCell ref="B127:B130"/>
    <mergeCell ref="A131:A160"/>
    <mergeCell ref="B131:B139"/>
    <mergeCell ref="B140:B145"/>
    <mergeCell ref="B146:B152"/>
    <mergeCell ref="B153:B160"/>
    <mergeCell ref="A161:A185"/>
    <mergeCell ref="B161:B163"/>
    <mergeCell ref="B164:B168"/>
    <mergeCell ref="B169:B176"/>
    <mergeCell ref="B177:B180"/>
    <mergeCell ref="B181:B18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93C0-02E3-46E4-9FFB-27D6BA922224}">
  <dimension ref="A1:B12"/>
  <sheetViews>
    <sheetView zoomScale="160" zoomScaleNormal="160" workbookViewId="0">
      <selection activeCell="B12" sqref="B12"/>
    </sheetView>
  </sheetViews>
  <sheetFormatPr defaultRowHeight="14.4" x14ac:dyDescent="0.3"/>
  <cols>
    <col min="1" max="1" width="38.44140625" bestFit="1" customWidth="1"/>
  </cols>
  <sheetData>
    <row r="1" spans="1:2" x14ac:dyDescent="0.3">
      <c r="A1" s="162" t="s">
        <v>225</v>
      </c>
      <c r="B1" s="162" t="s">
        <v>226</v>
      </c>
    </row>
    <row r="2" spans="1:2" x14ac:dyDescent="0.3">
      <c r="A2" t="s">
        <v>227</v>
      </c>
      <c r="B2" t="s">
        <v>228</v>
      </c>
    </row>
    <row r="3" spans="1:2" x14ac:dyDescent="0.3">
      <c r="A3" t="s">
        <v>230</v>
      </c>
      <c r="B3" t="s">
        <v>229</v>
      </c>
    </row>
    <row r="4" spans="1:2" x14ac:dyDescent="0.3">
      <c r="A4" t="s">
        <v>231</v>
      </c>
      <c r="B4" t="s">
        <v>232</v>
      </c>
    </row>
    <row r="5" spans="1:2" x14ac:dyDescent="0.3">
      <c r="A5" t="s">
        <v>234</v>
      </c>
      <c r="B5" t="s">
        <v>232</v>
      </c>
    </row>
    <row r="6" spans="1:2" x14ac:dyDescent="0.3">
      <c r="A6" t="s">
        <v>236</v>
      </c>
      <c r="B6" t="s">
        <v>232</v>
      </c>
    </row>
    <row r="7" spans="1:2" x14ac:dyDescent="0.3">
      <c r="A7" t="s">
        <v>237</v>
      </c>
      <c r="B7" t="s">
        <v>232</v>
      </c>
    </row>
    <row r="8" spans="1:2" x14ac:dyDescent="0.3">
      <c r="A8" t="s">
        <v>233</v>
      </c>
      <c r="B8" t="s">
        <v>232</v>
      </c>
    </row>
    <row r="9" spans="1:2" x14ac:dyDescent="0.3">
      <c r="A9" s="161" t="s">
        <v>238</v>
      </c>
      <c r="B9" t="s">
        <v>239</v>
      </c>
    </row>
    <row r="10" spans="1:2" x14ac:dyDescent="0.3">
      <c r="A10" t="s">
        <v>240</v>
      </c>
      <c r="B10" t="s">
        <v>229</v>
      </c>
    </row>
    <row r="11" spans="1:2" x14ac:dyDescent="0.3">
      <c r="A11" t="s">
        <v>241</v>
      </c>
      <c r="B11" t="s">
        <v>242</v>
      </c>
    </row>
    <row r="12" spans="1:2" x14ac:dyDescent="0.3">
      <c r="A12" t="s">
        <v>243</v>
      </c>
      <c r="B12" t="s">
        <v>244</v>
      </c>
    </row>
  </sheetData>
  <hyperlinks>
    <hyperlink ref="B4" r:id="rId1" xr:uid="{E333B4E7-AA6C-474D-8C41-375AF3AED783}"/>
    <hyperlink ref="B6" r:id="rId2" xr:uid="{FBD9A84D-9BD4-4092-A168-0C04FAA0CDEE}"/>
    <hyperlink ref="B7" r:id="rId3" xr:uid="{94B04120-78E9-4252-A159-CA896DF28949}"/>
    <hyperlink ref="B8" r:id="rId4" xr:uid="{630E1A9E-0213-4EF9-BCF2-38C38E519C3D}"/>
    <hyperlink ref="B5" r:id="rId5" xr:uid="{942EC299-829C-45AC-9C0D-AD6DA2D04501}"/>
    <hyperlink ref="B10" r:id="rId6" xr:uid="{C9B7F150-0338-40DF-BCFC-FC37D0E7D799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71BB-4F26-4177-9F3D-F432E3A1221D}">
  <dimension ref="A1:AO208"/>
  <sheetViews>
    <sheetView zoomScale="140" zoomScaleNormal="140" workbookViewId="0">
      <selection activeCell="B2" sqref="B2:B185"/>
    </sheetView>
  </sheetViews>
  <sheetFormatPr defaultRowHeight="14.4" x14ac:dyDescent="0.3"/>
  <cols>
    <col min="1" max="1" width="24.109375" bestFit="1" customWidth="1"/>
    <col min="2" max="2" width="17.21875" bestFit="1" customWidth="1"/>
  </cols>
  <sheetData>
    <row r="1" spans="1:41" ht="16.2" x14ac:dyDescent="0.3">
      <c r="A1" s="1" t="s">
        <v>205</v>
      </c>
      <c r="B1" s="1" t="s">
        <v>210</v>
      </c>
    </row>
    <row r="2" spans="1:41" ht="14.4" customHeight="1" x14ac:dyDescent="0.3">
      <c r="A2" s="2" t="s">
        <v>3</v>
      </c>
      <c r="B2" s="3">
        <v>0</v>
      </c>
      <c r="F2" s="66"/>
      <c r="J2" s="66"/>
      <c r="N2" s="66"/>
      <c r="AN2" t="s">
        <v>4</v>
      </c>
      <c r="AO2">
        <v>3.4</v>
      </c>
    </row>
    <row r="3" spans="1:41" ht="14.4" customHeight="1" x14ac:dyDescent="0.3">
      <c r="A3" s="5" t="s">
        <v>6</v>
      </c>
      <c r="B3" s="6">
        <v>0</v>
      </c>
      <c r="F3" s="66"/>
      <c r="J3" s="66"/>
      <c r="N3" s="66"/>
      <c r="AN3" t="s">
        <v>7</v>
      </c>
      <c r="AO3">
        <v>0.1</v>
      </c>
    </row>
    <row r="4" spans="1:41" ht="14.4" customHeight="1" x14ac:dyDescent="0.3">
      <c r="A4" s="5" t="s">
        <v>2</v>
      </c>
      <c r="B4" s="6">
        <v>0</v>
      </c>
      <c r="F4" s="66"/>
      <c r="J4" s="66"/>
      <c r="N4" s="66"/>
      <c r="AN4" t="s">
        <v>9</v>
      </c>
      <c r="AO4">
        <v>603.5</v>
      </c>
    </row>
    <row r="5" spans="1:41" x14ac:dyDescent="0.3">
      <c r="A5" s="5" t="s">
        <v>11</v>
      </c>
      <c r="B5" s="6">
        <v>73.400000000000006</v>
      </c>
      <c r="K5" s="66"/>
      <c r="O5" s="66"/>
      <c r="P5">
        <v>6.2</v>
      </c>
      <c r="Q5">
        <v>0.2</v>
      </c>
      <c r="R5">
        <v>0.7</v>
      </c>
      <c r="S5" s="66">
        <v>0.47</v>
      </c>
      <c r="T5">
        <v>2.7</v>
      </c>
      <c r="AN5" t="s">
        <v>12</v>
      </c>
      <c r="AO5">
        <v>1.9</v>
      </c>
    </row>
    <row r="6" spans="1:41" x14ac:dyDescent="0.3">
      <c r="A6" s="8" t="s">
        <v>14</v>
      </c>
      <c r="B6" s="9">
        <v>0</v>
      </c>
      <c r="K6" s="66"/>
      <c r="P6" s="66">
        <v>0.42</v>
      </c>
      <c r="Q6">
        <v>527</v>
      </c>
      <c r="R6">
        <v>0</v>
      </c>
      <c r="S6">
        <v>0</v>
      </c>
      <c r="T6" s="66">
        <v>0</v>
      </c>
      <c r="U6">
        <v>0</v>
      </c>
      <c r="AN6" t="s">
        <v>15</v>
      </c>
      <c r="AO6">
        <v>351.4</v>
      </c>
    </row>
    <row r="7" spans="1:41" ht="14.4" customHeight="1" x14ac:dyDescent="0.3">
      <c r="A7" s="2" t="s">
        <v>18</v>
      </c>
      <c r="B7" s="3">
        <v>0.4</v>
      </c>
      <c r="G7" s="66"/>
      <c r="K7" s="66"/>
      <c r="O7" s="66"/>
      <c r="P7">
        <v>308.7</v>
      </c>
      <c r="AN7" t="s">
        <v>19</v>
      </c>
      <c r="AO7">
        <v>31.4</v>
      </c>
    </row>
    <row r="8" spans="1:41" x14ac:dyDescent="0.3">
      <c r="A8" s="5" t="s">
        <v>17</v>
      </c>
      <c r="B8" s="6">
        <v>0</v>
      </c>
      <c r="G8" s="66"/>
      <c r="K8" s="66"/>
      <c r="O8" s="66"/>
      <c r="P8">
        <v>0</v>
      </c>
      <c r="AN8" t="s">
        <v>21</v>
      </c>
      <c r="AO8">
        <v>0.6</v>
      </c>
    </row>
    <row r="9" spans="1:41" x14ac:dyDescent="0.3">
      <c r="A9" s="5" t="s">
        <v>23</v>
      </c>
      <c r="B9" s="6">
        <v>0</v>
      </c>
      <c r="H9" s="66"/>
      <c r="L9" s="66"/>
      <c r="P9" s="66">
        <v>0</v>
      </c>
      <c r="Q9">
        <v>0</v>
      </c>
      <c r="AN9" t="s">
        <v>24</v>
      </c>
      <c r="AO9">
        <v>0</v>
      </c>
    </row>
    <row r="10" spans="1:41" x14ac:dyDescent="0.3">
      <c r="A10" s="8" t="s">
        <v>26</v>
      </c>
      <c r="B10" s="9">
        <v>0</v>
      </c>
      <c r="I10" s="66"/>
      <c r="O10" s="66"/>
      <c r="P10">
        <v>6</v>
      </c>
      <c r="Q10">
        <v>934.4</v>
      </c>
      <c r="R10">
        <v>172.4</v>
      </c>
      <c r="S10">
        <v>689.4</v>
      </c>
      <c r="T10" s="66">
        <v>0.51</v>
      </c>
      <c r="U10">
        <v>3</v>
      </c>
      <c r="V10">
        <v>92.2</v>
      </c>
      <c r="AN10" t="s">
        <v>27</v>
      </c>
      <c r="AO10">
        <v>740.2</v>
      </c>
    </row>
    <row r="11" spans="1:41" x14ac:dyDescent="0.3">
      <c r="A11" s="2" t="s">
        <v>29</v>
      </c>
      <c r="B11" s="3">
        <v>5.2</v>
      </c>
      <c r="D11" s="66"/>
      <c r="AN11" t="s">
        <v>30</v>
      </c>
      <c r="AO11">
        <v>0.5</v>
      </c>
    </row>
    <row r="12" spans="1:41" x14ac:dyDescent="0.3">
      <c r="A12" s="5" t="s">
        <v>32</v>
      </c>
      <c r="B12" s="6">
        <v>2.2000000000000002</v>
      </c>
      <c r="H12" s="66"/>
      <c r="L12" s="66"/>
      <c r="P12" s="66">
        <v>0</v>
      </c>
      <c r="Q12">
        <v>0</v>
      </c>
      <c r="AN12" t="s">
        <v>33</v>
      </c>
      <c r="AO12">
        <v>0</v>
      </c>
    </row>
    <row r="13" spans="1:41" x14ac:dyDescent="0.3">
      <c r="A13" s="5" t="s">
        <v>35</v>
      </c>
      <c r="B13" s="6">
        <v>1.4</v>
      </c>
      <c r="H13" s="66"/>
      <c r="L13" s="66"/>
      <c r="P13" s="66">
        <v>0</v>
      </c>
      <c r="Q13">
        <v>0</v>
      </c>
      <c r="AN13" t="s">
        <v>36</v>
      </c>
      <c r="AO13">
        <v>45.5</v>
      </c>
    </row>
    <row r="14" spans="1:41" x14ac:dyDescent="0.3">
      <c r="A14" s="5" t="s">
        <v>38</v>
      </c>
      <c r="B14" s="6">
        <v>1.6</v>
      </c>
      <c r="AN14" t="s">
        <v>39</v>
      </c>
      <c r="AO14">
        <v>951.2</v>
      </c>
    </row>
    <row r="15" spans="1:41" x14ac:dyDescent="0.3">
      <c r="A15" s="5" t="s">
        <v>30</v>
      </c>
      <c r="B15" s="9">
        <v>0.5</v>
      </c>
      <c r="H15" s="66"/>
      <c r="L15" s="66"/>
      <c r="AN15" t="s">
        <v>41</v>
      </c>
      <c r="AO15">
        <v>0</v>
      </c>
    </row>
    <row r="16" spans="1:41" ht="14.4" customHeight="1" x14ac:dyDescent="0.3">
      <c r="A16" s="11" t="s">
        <v>45</v>
      </c>
      <c r="B16" s="12">
        <v>0</v>
      </c>
      <c r="J16" s="66"/>
      <c r="P16" s="66">
        <v>0.48</v>
      </c>
      <c r="Q16">
        <v>15</v>
      </c>
      <c r="R16">
        <v>493.2</v>
      </c>
      <c r="S16">
        <v>496.4</v>
      </c>
      <c r="T16">
        <v>1</v>
      </c>
      <c r="U16">
        <v>985.5</v>
      </c>
      <c r="V16" s="66">
        <v>0.5</v>
      </c>
      <c r="W16">
        <v>8</v>
      </c>
      <c r="X16">
        <v>760.4</v>
      </c>
      <c r="AN16" t="s">
        <v>46</v>
      </c>
      <c r="AO16">
        <v>3.7</v>
      </c>
    </row>
    <row r="17" spans="1:41" x14ac:dyDescent="0.3">
      <c r="A17" s="14" t="s">
        <v>47</v>
      </c>
      <c r="B17" s="15">
        <v>0</v>
      </c>
      <c r="G17" s="66"/>
      <c r="K17" s="66"/>
      <c r="O17" s="66"/>
      <c r="P17">
        <v>0</v>
      </c>
      <c r="AN17" t="s">
        <v>48</v>
      </c>
      <c r="AO17">
        <v>1020.5</v>
      </c>
    </row>
    <row r="18" spans="1:41" x14ac:dyDescent="0.3">
      <c r="A18" s="14" t="s">
        <v>50</v>
      </c>
      <c r="B18" s="15">
        <v>2.6</v>
      </c>
      <c r="I18" s="66"/>
      <c r="M18" s="66"/>
      <c r="P18">
        <v>0</v>
      </c>
      <c r="Q18" s="66">
        <v>0</v>
      </c>
      <c r="R18">
        <v>0</v>
      </c>
      <c r="AN18" t="s">
        <v>51</v>
      </c>
      <c r="AO18">
        <v>1</v>
      </c>
    </row>
    <row r="19" spans="1:41" x14ac:dyDescent="0.3">
      <c r="A19" s="14" t="s">
        <v>53</v>
      </c>
      <c r="B19" s="15">
        <v>47.4</v>
      </c>
      <c r="L19" s="66"/>
      <c r="P19">
        <v>3</v>
      </c>
      <c r="Q19">
        <v>707.1</v>
      </c>
      <c r="R19" s="66">
        <v>0.45</v>
      </c>
      <c r="S19">
        <v>14</v>
      </c>
      <c r="T19">
        <v>494.4</v>
      </c>
      <c r="U19">
        <v>267.3</v>
      </c>
      <c r="V19">
        <v>1</v>
      </c>
      <c r="W19">
        <v>69.3</v>
      </c>
      <c r="X19" s="66">
        <v>0.47</v>
      </c>
      <c r="Y19">
        <v>4</v>
      </c>
      <c r="Z19">
        <v>409.3</v>
      </c>
      <c r="AN19" t="s">
        <v>54</v>
      </c>
      <c r="AO19">
        <v>42.5</v>
      </c>
    </row>
    <row r="20" spans="1:41" x14ac:dyDescent="0.3">
      <c r="A20" s="14" t="s">
        <v>55</v>
      </c>
      <c r="B20" s="15">
        <v>147.5</v>
      </c>
      <c r="G20" s="66"/>
      <c r="K20" s="66"/>
      <c r="O20" s="66"/>
      <c r="P20">
        <v>6.1</v>
      </c>
      <c r="AN20" t="s">
        <v>56</v>
      </c>
      <c r="AO20">
        <v>190.5</v>
      </c>
    </row>
    <row r="21" spans="1:41" x14ac:dyDescent="0.3">
      <c r="A21" s="14" t="s">
        <v>58</v>
      </c>
      <c r="B21" s="15">
        <v>1.9</v>
      </c>
      <c r="J21" s="66"/>
      <c r="N21" s="66"/>
      <c r="P21">
        <v>0.1</v>
      </c>
      <c r="Q21">
        <v>0.3</v>
      </c>
      <c r="R21" s="66">
        <v>0.46</v>
      </c>
      <c r="S21">
        <v>1.2</v>
      </c>
      <c r="AN21" t="s">
        <v>59</v>
      </c>
      <c r="AO21">
        <v>0.1</v>
      </c>
    </row>
    <row r="22" spans="1:41" x14ac:dyDescent="0.3">
      <c r="A22" s="14" t="s">
        <v>61</v>
      </c>
      <c r="B22" s="15">
        <v>0</v>
      </c>
      <c r="J22" s="66"/>
      <c r="O22" s="66"/>
      <c r="P22">
        <v>483.5</v>
      </c>
      <c r="Q22">
        <v>0.3</v>
      </c>
      <c r="R22">
        <v>1.3</v>
      </c>
      <c r="S22" s="66">
        <v>0.46</v>
      </c>
      <c r="T22">
        <v>5.2</v>
      </c>
      <c r="AN22" t="s">
        <v>26</v>
      </c>
      <c r="AO22">
        <v>0</v>
      </c>
    </row>
    <row r="23" spans="1:41" x14ac:dyDescent="0.3">
      <c r="A23" s="14" t="s">
        <v>63</v>
      </c>
      <c r="B23" s="15">
        <v>626.29999999999995</v>
      </c>
      <c r="G23" s="66"/>
      <c r="K23" s="66"/>
      <c r="O23" s="66"/>
      <c r="P23">
        <v>0</v>
      </c>
      <c r="AN23" t="s">
        <v>64</v>
      </c>
      <c r="AO23">
        <v>0</v>
      </c>
    </row>
    <row r="24" spans="1:41" x14ac:dyDescent="0.3">
      <c r="A24" s="14" t="s">
        <v>65</v>
      </c>
      <c r="B24" s="15">
        <v>0</v>
      </c>
      <c r="I24" s="66"/>
      <c r="M24" s="66"/>
      <c r="P24">
        <v>0</v>
      </c>
      <c r="Q24" s="66">
        <v>0</v>
      </c>
      <c r="R24">
        <v>0</v>
      </c>
      <c r="AN24" t="s">
        <v>66</v>
      </c>
      <c r="AO24">
        <v>108</v>
      </c>
    </row>
    <row r="25" spans="1:41" x14ac:dyDescent="0.3">
      <c r="A25" s="17" t="s">
        <v>24</v>
      </c>
      <c r="B25" s="18">
        <v>0</v>
      </c>
      <c r="J25" s="66"/>
      <c r="N25" s="66"/>
      <c r="P25">
        <v>0</v>
      </c>
      <c r="Q25">
        <v>0</v>
      </c>
      <c r="R25" s="66">
        <v>0</v>
      </c>
      <c r="S25">
        <v>0</v>
      </c>
      <c r="AN25" t="s">
        <v>16</v>
      </c>
      <c r="AO25">
        <v>0</v>
      </c>
    </row>
    <row r="26" spans="1:41" x14ac:dyDescent="0.3">
      <c r="A26" s="11" t="s">
        <v>70</v>
      </c>
      <c r="B26" s="12">
        <v>176.1</v>
      </c>
      <c r="G26" s="66"/>
      <c r="L26" s="66"/>
      <c r="P26" s="66">
        <v>0</v>
      </c>
      <c r="Q26">
        <v>0</v>
      </c>
      <c r="AN26" t="s">
        <v>71</v>
      </c>
      <c r="AO26">
        <v>5.8</v>
      </c>
    </row>
    <row r="27" spans="1:41" x14ac:dyDescent="0.3">
      <c r="A27" s="14" t="s">
        <v>73</v>
      </c>
      <c r="B27" s="15">
        <v>303.3</v>
      </c>
      <c r="G27" s="66"/>
      <c r="K27" s="66"/>
      <c r="O27" s="66"/>
      <c r="P27">
        <v>0</v>
      </c>
      <c r="AN27" t="s">
        <v>40</v>
      </c>
      <c r="AO27">
        <v>253.3</v>
      </c>
    </row>
    <row r="28" spans="1:41" x14ac:dyDescent="0.3">
      <c r="A28" s="14" t="s">
        <v>75</v>
      </c>
      <c r="B28" s="15">
        <v>220.2</v>
      </c>
      <c r="G28" s="66"/>
      <c r="K28" s="66"/>
      <c r="O28" s="66"/>
      <c r="P28">
        <v>8.6999999999999993</v>
      </c>
      <c r="AN28" t="s">
        <v>76</v>
      </c>
      <c r="AO28">
        <v>0</v>
      </c>
    </row>
    <row r="29" spans="1:41" x14ac:dyDescent="0.3">
      <c r="A29" s="17" t="s">
        <v>39</v>
      </c>
      <c r="B29" s="18">
        <v>951.2</v>
      </c>
      <c r="L29" s="66"/>
      <c r="P29">
        <v>793.4</v>
      </c>
      <c r="Q29" s="66">
        <v>0.48</v>
      </c>
      <c r="R29">
        <v>3</v>
      </c>
      <c r="S29">
        <v>360.4</v>
      </c>
      <c r="T29">
        <v>87.7</v>
      </c>
      <c r="U29">
        <v>351</v>
      </c>
      <c r="V29" s="66">
        <v>0.51</v>
      </c>
      <c r="W29">
        <v>1</v>
      </c>
      <c r="X29">
        <v>572.79999999999995</v>
      </c>
      <c r="AN29" t="s">
        <v>78</v>
      </c>
      <c r="AO29">
        <v>1213.4000000000001</v>
      </c>
    </row>
    <row r="30" spans="1:41" ht="16.95" customHeight="1" x14ac:dyDescent="0.3">
      <c r="A30" s="11" t="s">
        <v>43</v>
      </c>
      <c r="B30" s="12">
        <v>0.6</v>
      </c>
      <c r="D30" s="66"/>
      <c r="G30" s="66"/>
      <c r="K30" s="66"/>
      <c r="O30" s="66"/>
      <c r="P30">
        <v>0</v>
      </c>
      <c r="AN30" t="s">
        <v>81</v>
      </c>
      <c r="AO30">
        <v>800.1</v>
      </c>
    </row>
    <row r="31" spans="1:41" ht="16.95" customHeight="1" x14ac:dyDescent="0.3">
      <c r="A31" s="14" t="s">
        <v>83</v>
      </c>
      <c r="B31" s="15">
        <v>0</v>
      </c>
      <c r="J31" s="66"/>
      <c r="P31" s="66">
        <v>0.47</v>
      </c>
      <c r="Q31">
        <v>9</v>
      </c>
      <c r="R31">
        <v>415.5</v>
      </c>
      <c r="S31">
        <v>188.6</v>
      </c>
      <c r="T31">
        <v>754.3</v>
      </c>
      <c r="U31" s="66">
        <v>0.51</v>
      </c>
      <c r="V31">
        <v>3</v>
      </c>
      <c r="W31">
        <v>349.4</v>
      </c>
      <c r="AN31" t="s">
        <v>84</v>
      </c>
      <c r="AO31">
        <v>61.6</v>
      </c>
    </row>
    <row r="32" spans="1:41" ht="16.95" customHeight="1" x14ac:dyDescent="0.3">
      <c r="A32" s="17" t="s">
        <v>86</v>
      </c>
      <c r="B32" s="18">
        <v>0</v>
      </c>
      <c r="M32" s="66"/>
      <c r="P32">
        <v>584.4</v>
      </c>
      <c r="Q32">
        <v>2</v>
      </c>
      <c r="R32">
        <v>337.5</v>
      </c>
      <c r="S32" s="66">
        <v>0.46</v>
      </c>
      <c r="T32">
        <v>9</v>
      </c>
      <c r="U32">
        <v>327</v>
      </c>
      <c r="V32">
        <v>26.6</v>
      </c>
      <c r="W32">
        <v>106.6</v>
      </c>
      <c r="X32" s="66">
        <v>0.49</v>
      </c>
      <c r="Y32">
        <v>453.4</v>
      </c>
      <c r="AN32" t="s">
        <v>87</v>
      </c>
      <c r="AO32">
        <v>44.7</v>
      </c>
    </row>
    <row r="33" spans="1:41" x14ac:dyDescent="0.3">
      <c r="A33" s="11" t="s">
        <v>90</v>
      </c>
      <c r="B33" s="12">
        <v>0</v>
      </c>
      <c r="K33" s="66"/>
      <c r="O33" s="66"/>
      <c r="P33">
        <v>159.69999999999999</v>
      </c>
      <c r="Q33">
        <v>0.4</v>
      </c>
      <c r="R33">
        <v>1.6</v>
      </c>
      <c r="S33" s="66">
        <v>0.47</v>
      </c>
      <c r="T33">
        <v>6.4</v>
      </c>
      <c r="AN33" t="s">
        <v>91</v>
      </c>
      <c r="AO33">
        <v>832.4</v>
      </c>
    </row>
    <row r="34" spans="1:41" x14ac:dyDescent="0.3">
      <c r="A34" s="14" t="s">
        <v>93</v>
      </c>
      <c r="B34" s="15">
        <v>77.7</v>
      </c>
      <c r="I34" s="66"/>
      <c r="M34" s="66"/>
      <c r="P34">
        <v>2.2000000000000002</v>
      </c>
      <c r="Q34" s="66">
        <v>0.48</v>
      </c>
      <c r="R34">
        <v>9.1</v>
      </c>
      <c r="AN34" t="s">
        <v>94</v>
      </c>
      <c r="AO34">
        <v>483.2</v>
      </c>
    </row>
    <row r="35" spans="1:41" x14ac:dyDescent="0.3">
      <c r="A35" s="14" t="s">
        <v>96</v>
      </c>
      <c r="B35" s="15">
        <v>15.2</v>
      </c>
      <c r="M35" s="66"/>
      <c r="P35">
        <v>640</v>
      </c>
      <c r="Q35">
        <v>2</v>
      </c>
      <c r="R35">
        <v>559.9</v>
      </c>
      <c r="S35" s="66">
        <v>0.47</v>
      </c>
      <c r="T35">
        <v>10</v>
      </c>
      <c r="U35">
        <v>599.6</v>
      </c>
      <c r="V35">
        <v>244.1</v>
      </c>
      <c r="W35">
        <v>976.3</v>
      </c>
      <c r="X35" s="66">
        <v>0.5</v>
      </c>
      <c r="Y35">
        <v>4</v>
      </c>
      <c r="Z35">
        <v>302.39999999999998</v>
      </c>
      <c r="AN35" t="s">
        <v>97</v>
      </c>
      <c r="AO35">
        <v>110.8</v>
      </c>
    </row>
    <row r="36" spans="1:41" x14ac:dyDescent="0.3">
      <c r="A36" s="14" t="s">
        <v>99</v>
      </c>
      <c r="B36" s="15">
        <v>0</v>
      </c>
      <c r="L36" s="66"/>
      <c r="P36">
        <v>1</v>
      </c>
      <c r="Q36">
        <v>66.900000000000006</v>
      </c>
      <c r="R36" s="66">
        <v>0.44</v>
      </c>
      <c r="S36">
        <v>4</v>
      </c>
      <c r="T36">
        <v>142</v>
      </c>
      <c r="U36">
        <v>18.5</v>
      </c>
      <c r="V36">
        <v>74</v>
      </c>
      <c r="W36" s="66">
        <v>0.46</v>
      </c>
      <c r="X36">
        <v>298.89999999999998</v>
      </c>
      <c r="AN36" t="s">
        <v>100</v>
      </c>
      <c r="AO36">
        <v>0.3</v>
      </c>
    </row>
    <row r="37" spans="1:41" ht="14.4" customHeight="1" x14ac:dyDescent="0.3">
      <c r="A37" s="20" t="s">
        <v>8</v>
      </c>
      <c r="B37" s="21">
        <v>3.8</v>
      </c>
      <c r="H37" s="66"/>
      <c r="M37" s="66"/>
      <c r="P37">
        <v>54.5</v>
      </c>
      <c r="Q37" s="66">
        <v>0.49</v>
      </c>
      <c r="R37">
        <v>232.8</v>
      </c>
      <c r="AN37" t="s">
        <v>102</v>
      </c>
      <c r="AO37">
        <v>68.099999999999994</v>
      </c>
    </row>
    <row r="38" spans="1:41" x14ac:dyDescent="0.3">
      <c r="A38" s="23" t="s">
        <v>34</v>
      </c>
      <c r="B38" s="24">
        <v>54.9</v>
      </c>
      <c r="G38" s="66"/>
      <c r="K38" s="66"/>
      <c r="O38" s="66"/>
      <c r="P38">
        <v>0</v>
      </c>
      <c r="AN38" t="s">
        <v>60</v>
      </c>
      <c r="AO38">
        <v>0</v>
      </c>
    </row>
    <row r="39" spans="1:41" x14ac:dyDescent="0.3">
      <c r="A39" s="23" t="s">
        <v>22</v>
      </c>
      <c r="B39" s="24">
        <v>1.2</v>
      </c>
      <c r="G39" s="66"/>
      <c r="L39" s="66"/>
      <c r="P39" s="66">
        <v>0.49</v>
      </c>
      <c r="Q39">
        <v>112.3</v>
      </c>
      <c r="AN39" t="s">
        <v>105</v>
      </c>
      <c r="AO39">
        <v>9.5</v>
      </c>
    </row>
    <row r="40" spans="1:41" x14ac:dyDescent="0.3">
      <c r="A40" s="23" t="s">
        <v>37</v>
      </c>
      <c r="B40" s="24">
        <v>0</v>
      </c>
      <c r="G40" s="66"/>
      <c r="K40" s="66"/>
      <c r="O40" s="66"/>
      <c r="P40">
        <v>0</v>
      </c>
      <c r="AN40" t="s">
        <v>38</v>
      </c>
      <c r="AO40">
        <v>1.6</v>
      </c>
    </row>
    <row r="41" spans="1:41" x14ac:dyDescent="0.3">
      <c r="A41" s="23" t="s">
        <v>10</v>
      </c>
      <c r="B41" s="24">
        <v>0.9</v>
      </c>
      <c r="G41" s="66"/>
      <c r="K41" s="66"/>
      <c r="O41" s="66"/>
      <c r="P41">
        <v>0</v>
      </c>
      <c r="AN41" t="s">
        <v>108</v>
      </c>
      <c r="AO41">
        <v>279.5</v>
      </c>
    </row>
    <row r="42" spans="1:41" x14ac:dyDescent="0.3">
      <c r="A42" s="23" t="s">
        <v>67</v>
      </c>
      <c r="B42" s="24">
        <v>0</v>
      </c>
      <c r="I42" s="66"/>
      <c r="M42" s="66"/>
      <c r="P42">
        <v>0</v>
      </c>
      <c r="Q42" s="66">
        <v>0</v>
      </c>
      <c r="R42">
        <v>0</v>
      </c>
      <c r="AN42" t="s">
        <v>110</v>
      </c>
      <c r="AO42">
        <v>193.7</v>
      </c>
    </row>
    <row r="43" spans="1:41" x14ac:dyDescent="0.3">
      <c r="A43" s="23" t="s">
        <v>82</v>
      </c>
      <c r="B43" s="24">
        <v>0</v>
      </c>
      <c r="H43" s="66"/>
      <c r="N43" s="66"/>
      <c r="P43">
        <v>858.3</v>
      </c>
      <c r="Q43">
        <v>249.5</v>
      </c>
      <c r="R43">
        <v>997.8</v>
      </c>
      <c r="S43" s="66">
        <v>0.51</v>
      </c>
      <c r="T43">
        <v>4</v>
      </c>
      <c r="U43">
        <v>441.2</v>
      </c>
      <c r="AN43" t="s">
        <v>112</v>
      </c>
      <c r="AO43">
        <v>40.5</v>
      </c>
    </row>
    <row r="44" spans="1:41" x14ac:dyDescent="0.3">
      <c r="A44" s="23" t="s">
        <v>77</v>
      </c>
      <c r="B44" s="24">
        <v>318.2</v>
      </c>
      <c r="G44" s="66"/>
      <c r="L44" s="66"/>
      <c r="P44" s="66">
        <v>0.48</v>
      </c>
      <c r="Q44">
        <v>0.7</v>
      </c>
      <c r="AN44" t="s">
        <v>114</v>
      </c>
      <c r="AO44">
        <v>51.4</v>
      </c>
    </row>
    <row r="45" spans="1:41" x14ac:dyDescent="0.3">
      <c r="A45" s="26" t="s">
        <v>36</v>
      </c>
      <c r="B45" s="27">
        <v>45.5</v>
      </c>
      <c r="I45" s="66"/>
      <c r="M45" s="66"/>
      <c r="P45">
        <v>0</v>
      </c>
      <c r="Q45" s="66">
        <v>0</v>
      </c>
      <c r="R45">
        <v>0</v>
      </c>
      <c r="AN45" t="s">
        <v>77</v>
      </c>
      <c r="AO45">
        <v>318.2</v>
      </c>
    </row>
    <row r="46" spans="1:41" ht="22.05" customHeight="1" x14ac:dyDescent="0.3">
      <c r="A46" s="20" t="s">
        <v>116</v>
      </c>
      <c r="B46" s="21">
        <v>0.5</v>
      </c>
      <c r="H46" s="66"/>
      <c r="L46" s="66"/>
      <c r="P46" s="66">
        <v>0.48</v>
      </c>
      <c r="Q46">
        <v>128</v>
      </c>
      <c r="AN46" t="s">
        <v>14</v>
      </c>
      <c r="AO46">
        <v>0</v>
      </c>
    </row>
    <row r="47" spans="1:41" ht="22.05" customHeight="1" x14ac:dyDescent="0.3">
      <c r="A47" s="23" t="s">
        <v>118</v>
      </c>
      <c r="B47" s="27">
        <v>7.6</v>
      </c>
      <c r="AN47" t="s">
        <v>62</v>
      </c>
      <c r="AO47">
        <v>147.19999999999999</v>
      </c>
    </row>
    <row r="48" spans="1:41" x14ac:dyDescent="0.3">
      <c r="A48" s="29" t="s">
        <v>121</v>
      </c>
      <c r="B48" s="30">
        <v>3.4</v>
      </c>
      <c r="J48" s="66"/>
      <c r="O48" s="66"/>
      <c r="P48">
        <v>694.6</v>
      </c>
      <c r="AN48" t="s">
        <v>122</v>
      </c>
      <c r="AO48">
        <v>3</v>
      </c>
    </row>
    <row r="49" spans="1:41" x14ac:dyDescent="0.3">
      <c r="A49" s="32" t="s">
        <v>42</v>
      </c>
      <c r="B49" s="33">
        <v>1.3</v>
      </c>
      <c r="G49" s="66"/>
      <c r="K49" s="66"/>
      <c r="O49" s="66"/>
      <c r="P49">
        <v>0</v>
      </c>
      <c r="AN49" t="s">
        <v>123</v>
      </c>
      <c r="AO49">
        <v>0</v>
      </c>
    </row>
    <row r="50" spans="1:41" x14ac:dyDescent="0.3">
      <c r="A50" s="32" t="s">
        <v>79</v>
      </c>
      <c r="B50" s="33">
        <v>0</v>
      </c>
      <c r="K50" s="66"/>
      <c r="P50" s="66">
        <v>0.44</v>
      </c>
      <c r="Q50">
        <v>183.1</v>
      </c>
      <c r="R50">
        <v>0</v>
      </c>
      <c r="S50">
        <v>0</v>
      </c>
      <c r="T50" s="66">
        <v>0</v>
      </c>
      <c r="U50">
        <v>0</v>
      </c>
      <c r="AN50" t="s">
        <v>52</v>
      </c>
      <c r="AO50">
        <v>0</v>
      </c>
    </row>
    <row r="51" spans="1:41" x14ac:dyDescent="0.3">
      <c r="A51" s="35" t="s">
        <v>52</v>
      </c>
      <c r="B51" s="36">
        <v>0</v>
      </c>
      <c r="I51" s="66"/>
      <c r="M51" s="66"/>
      <c r="P51">
        <v>0.7</v>
      </c>
      <c r="Q51" s="66">
        <v>0.48</v>
      </c>
      <c r="R51">
        <v>3</v>
      </c>
      <c r="AN51" t="s">
        <v>125</v>
      </c>
      <c r="AO51">
        <v>110.3</v>
      </c>
    </row>
    <row r="52" spans="1:41" x14ac:dyDescent="0.3">
      <c r="A52" s="29" t="s">
        <v>92</v>
      </c>
      <c r="B52" s="30">
        <v>475.7</v>
      </c>
      <c r="G52" s="66"/>
      <c r="K52" s="66"/>
      <c r="O52" s="66"/>
      <c r="P52">
        <v>0</v>
      </c>
      <c r="AN52" t="s">
        <v>127</v>
      </c>
      <c r="AO52">
        <v>64.599999999999994</v>
      </c>
    </row>
    <row r="53" spans="1:41" x14ac:dyDescent="0.3">
      <c r="A53" s="32" t="s">
        <v>103</v>
      </c>
      <c r="B53" s="33">
        <v>192</v>
      </c>
      <c r="G53" s="66"/>
      <c r="K53" s="66"/>
      <c r="O53" s="66"/>
      <c r="P53">
        <v>0</v>
      </c>
      <c r="AN53" t="s">
        <v>128</v>
      </c>
      <c r="AO53">
        <v>415</v>
      </c>
    </row>
    <row r="54" spans="1:41" x14ac:dyDescent="0.3">
      <c r="A54" s="32" t="s">
        <v>104</v>
      </c>
      <c r="B54" s="33">
        <v>477.2</v>
      </c>
      <c r="J54" s="66"/>
      <c r="O54" s="66"/>
      <c r="P54">
        <v>654.9</v>
      </c>
      <c r="Q54">
        <v>7.4</v>
      </c>
      <c r="R54">
        <v>29.7</v>
      </c>
      <c r="S54" s="66">
        <v>0.48</v>
      </c>
      <c r="T54">
        <v>124.5</v>
      </c>
      <c r="AN54" t="s">
        <v>129</v>
      </c>
      <c r="AO54">
        <v>278.7</v>
      </c>
    </row>
    <row r="55" spans="1:41" x14ac:dyDescent="0.3">
      <c r="A55" s="32" t="s">
        <v>109</v>
      </c>
      <c r="B55" s="33">
        <v>232.5</v>
      </c>
      <c r="H55" s="66"/>
      <c r="L55" s="66"/>
      <c r="P55" s="66">
        <v>0</v>
      </c>
      <c r="Q55">
        <v>0</v>
      </c>
      <c r="AN55" t="s">
        <v>131</v>
      </c>
      <c r="AO55">
        <v>0</v>
      </c>
    </row>
    <row r="56" spans="1:41" x14ac:dyDescent="0.3">
      <c r="A56" s="32" t="s">
        <v>98</v>
      </c>
      <c r="B56" s="33">
        <v>223.5</v>
      </c>
      <c r="H56" s="66"/>
      <c r="M56" s="66"/>
      <c r="P56">
        <v>26.6</v>
      </c>
      <c r="Q56">
        <v>106.4</v>
      </c>
      <c r="R56" s="66">
        <v>0.49</v>
      </c>
      <c r="S56">
        <v>455</v>
      </c>
      <c r="AN56" t="s">
        <v>99</v>
      </c>
      <c r="AO56">
        <v>0</v>
      </c>
    </row>
    <row r="57" spans="1:41" x14ac:dyDescent="0.3">
      <c r="A57" s="32" t="s">
        <v>106</v>
      </c>
      <c r="B57" s="33">
        <v>473.5</v>
      </c>
      <c r="L57" s="66"/>
      <c r="P57">
        <v>1</v>
      </c>
      <c r="Q57">
        <v>114.8</v>
      </c>
      <c r="R57" s="66">
        <v>0.5</v>
      </c>
      <c r="S57">
        <v>4</v>
      </c>
      <c r="T57">
        <v>840.8</v>
      </c>
      <c r="U57">
        <v>239</v>
      </c>
      <c r="V57">
        <v>955.9</v>
      </c>
      <c r="W57" s="66">
        <v>0.5</v>
      </c>
      <c r="X57">
        <v>4</v>
      </c>
      <c r="Y57">
        <v>178.8</v>
      </c>
      <c r="AN57" t="s">
        <v>82</v>
      </c>
      <c r="AO57">
        <v>0</v>
      </c>
    </row>
    <row r="58" spans="1:41" x14ac:dyDescent="0.3">
      <c r="A58" s="32" t="s">
        <v>128</v>
      </c>
      <c r="B58" s="33">
        <v>415</v>
      </c>
      <c r="AN58" t="s">
        <v>133</v>
      </c>
      <c r="AO58">
        <v>0</v>
      </c>
    </row>
    <row r="59" spans="1:41" x14ac:dyDescent="0.3">
      <c r="A59" s="35" t="s">
        <v>108</v>
      </c>
      <c r="B59" s="36">
        <v>279.5</v>
      </c>
      <c r="K59" s="66"/>
      <c r="O59" s="66"/>
      <c r="P59">
        <v>0</v>
      </c>
      <c r="Q59">
        <v>0</v>
      </c>
      <c r="R59">
        <v>0</v>
      </c>
      <c r="S59" s="66">
        <v>0</v>
      </c>
      <c r="T59">
        <v>0</v>
      </c>
      <c r="AN59" t="s">
        <v>31</v>
      </c>
      <c r="AO59">
        <v>0</v>
      </c>
    </row>
    <row r="60" spans="1:41" x14ac:dyDescent="0.3">
      <c r="A60" s="29" t="s">
        <v>88</v>
      </c>
      <c r="B60" s="30">
        <v>0</v>
      </c>
      <c r="H60" s="66"/>
      <c r="L60" s="66"/>
      <c r="P60" s="66">
        <v>0</v>
      </c>
      <c r="Q60">
        <v>0</v>
      </c>
      <c r="AN60" t="s">
        <v>67</v>
      </c>
      <c r="AO60">
        <v>0</v>
      </c>
    </row>
    <row r="61" spans="1:41" x14ac:dyDescent="0.3">
      <c r="A61" s="32" t="s">
        <v>85</v>
      </c>
      <c r="B61" s="33">
        <v>0</v>
      </c>
      <c r="AN61" t="s">
        <v>75</v>
      </c>
      <c r="AO61">
        <v>220.2</v>
      </c>
    </row>
    <row r="62" spans="1:41" x14ac:dyDescent="0.3">
      <c r="A62" s="32" t="s">
        <v>136</v>
      </c>
      <c r="B62" s="33">
        <v>468.9</v>
      </c>
      <c r="H62" s="66"/>
      <c r="L62" s="66"/>
      <c r="AN62" t="s">
        <v>79</v>
      </c>
      <c r="AO62">
        <v>0</v>
      </c>
    </row>
    <row r="63" spans="1:41" x14ac:dyDescent="0.3">
      <c r="A63" s="32" t="s">
        <v>107</v>
      </c>
      <c r="B63" s="33">
        <v>0</v>
      </c>
      <c r="H63" s="66"/>
      <c r="L63" s="66"/>
      <c r="P63" s="66">
        <v>0</v>
      </c>
      <c r="Q63">
        <v>0</v>
      </c>
      <c r="AN63" t="s">
        <v>137</v>
      </c>
      <c r="AO63">
        <v>0</v>
      </c>
    </row>
    <row r="64" spans="1:41" x14ac:dyDescent="0.3">
      <c r="A64" s="32" t="s">
        <v>138</v>
      </c>
      <c r="B64" s="33">
        <v>430.2</v>
      </c>
      <c r="G64" s="66"/>
      <c r="K64" s="66"/>
      <c r="O64" s="66"/>
      <c r="P64">
        <v>0</v>
      </c>
      <c r="AN64" t="s">
        <v>95</v>
      </c>
      <c r="AO64">
        <v>2.2000000000000002</v>
      </c>
    </row>
    <row r="65" spans="1:41" x14ac:dyDescent="0.3">
      <c r="A65" s="35" t="s">
        <v>117</v>
      </c>
      <c r="B65" s="36">
        <v>33.799999999999997</v>
      </c>
      <c r="AN65" t="s">
        <v>13</v>
      </c>
      <c r="AO65">
        <v>598</v>
      </c>
    </row>
    <row r="66" spans="1:41" x14ac:dyDescent="0.3">
      <c r="A66" s="29" t="s">
        <v>140</v>
      </c>
      <c r="B66" s="30">
        <v>172.5</v>
      </c>
      <c r="H66" s="66"/>
      <c r="L66" s="66"/>
      <c r="AN66" t="s">
        <v>141</v>
      </c>
      <c r="AO66">
        <v>1.6</v>
      </c>
    </row>
    <row r="67" spans="1:41" x14ac:dyDescent="0.3">
      <c r="A67" s="32" t="s">
        <v>5</v>
      </c>
      <c r="B67" s="33">
        <v>48.2</v>
      </c>
      <c r="H67" s="66"/>
      <c r="M67" s="66"/>
      <c r="P67">
        <v>157.9</v>
      </c>
      <c r="Q67">
        <v>631.6</v>
      </c>
      <c r="R67" s="66">
        <v>0.51</v>
      </c>
      <c r="S67">
        <v>2</v>
      </c>
      <c r="T67">
        <v>796.1</v>
      </c>
      <c r="AN67" t="s">
        <v>49</v>
      </c>
      <c r="AO67">
        <v>0</v>
      </c>
    </row>
    <row r="68" spans="1:41" x14ac:dyDescent="0.3">
      <c r="A68" s="32" t="s">
        <v>144</v>
      </c>
      <c r="B68" s="33">
        <v>495.1</v>
      </c>
      <c r="G68" s="66"/>
      <c r="K68" s="66"/>
      <c r="O68" s="66"/>
      <c r="P68">
        <v>0</v>
      </c>
      <c r="AN68" t="s">
        <v>10</v>
      </c>
      <c r="AO68">
        <v>0.9</v>
      </c>
    </row>
    <row r="69" spans="1:41" x14ac:dyDescent="0.3">
      <c r="A69" s="32" t="s">
        <v>145</v>
      </c>
      <c r="B69" s="33">
        <v>132.69999999999999</v>
      </c>
      <c r="I69" s="66"/>
      <c r="M69" s="66"/>
      <c r="P69">
        <v>0</v>
      </c>
      <c r="Q69" s="66">
        <v>0</v>
      </c>
      <c r="R69">
        <v>0</v>
      </c>
      <c r="AN69" t="s">
        <v>106</v>
      </c>
      <c r="AO69">
        <v>473.5</v>
      </c>
    </row>
    <row r="70" spans="1:41" x14ac:dyDescent="0.3">
      <c r="A70" s="32" t="s">
        <v>146</v>
      </c>
      <c r="B70" s="33">
        <v>502.4</v>
      </c>
      <c r="G70" s="66"/>
      <c r="K70" s="66"/>
      <c r="O70" s="66"/>
      <c r="P70">
        <v>0</v>
      </c>
      <c r="AN70" t="s">
        <v>132</v>
      </c>
      <c r="AO70">
        <v>0.1</v>
      </c>
    </row>
    <row r="71" spans="1:41" x14ac:dyDescent="0.3">
      <c r="A71" s="32" t="s">
        <v>13</v>
      </c>
      <c r="B71" s="33">
        <v>598</v>
      </c>
      <c r="D71" s="66"/>
      <c r="M71" s="66"/>
      <c r="P71">
        <v>69.099999999999994</v>
      </c>
      <c r="Q71">
        <v>276.3</v>
      </c>
      <c r="R71" s="66">
        <v>0.45</v>
      </c>
      <c r="S71">
        <v>1</v>
      </c>
      <c r="T71">
        <v>96.1</v>
      </c>
      <c r="U71">
        <v>12.4</v>
      </c>
      <c r="V71">
        <v>49.7</v>
      </c>
      <c r="W71" s="66">
        <v>0.53</v>
      </c>
      <c r="X71">
        <v>230.4</v>
      </c>
      <c r="AN71" t="s">
        <v>115</v>
      </c>
      <c r="AO71">
        <v>0</v>
      </c>
    </row>
    <row r="72" spans="1:41" x14ac:dyDescent="0.3">
      <c r="A72" s="32" t="s">
        <v>129</v>
      </c>
      <c r="B72" s="33">
        <v>278.7</v>
      </c>
      <c r="G72" s="66"/>
      <c r="K72" s="66"/>
      <c r="O72" s="66"/>
      <c r="P72">
        <v>0</v>
      </c>
      <c r="AN72" t="s">
        <v>118</v>
      </c>
      <c r="AO72">
        <v>7.6</v>
      </c>
    </row>
    <row r="73" spans="1:41" x14ac:dyDescent="0.3">
      <c r="A73" s="32" t="s">
        <v>62</v>
      </c>
      <c r="B73" s="33">
        <v>147.19999999999999</v>
      </c>
      <c r="G73" s="66"/>
      <c r="K73" s="66"/>
      <c r="O73" s="66"/>
      <c r="P73">
        <v>0</v>
      </c>
      <c r="AN73" t="s">
        <v>150</v>
      </c>
      <c r="AO73">
        <v>0.2</v>
      </c>
    </row>
    <row r="74" spans="1:41" x14ac:dyDescent="0.3">
      <c r="A74" s="32" t="s">
        <v>91</v>
      </c>
      <c r="B74" s="33">
        <v>832.4</v>
      </c>
      <c r="AN74" t="s">
        <v>98</v>
      </c>
      <c r="AO74">
        <v>223.5</v>
      </c>
    </row>
    <row r="75" spans="1:41" x14ac:dyDescent="0.3">
      <c r="A75" s="32" t="s">
        <v>81</v>
      </c>
      <c r="B75" s="33">
        <v>800.1</v>
      </c>
      <c r="H75" s="66"/>
      <c r="L75" s="66"/>
      <c r="AN75" t="s">
        <v>65</v>
      </c>
      <c r="AO75">
        <v>0</v>
      </c>
    </row>
    <row r="76" spans="1:41" x14ac:dyDescent="0.3">
      <c r="A76" s="32" t="s">
        <v>40</v>
      </c>
      <c r="B76" s="33">
        <v>253.3</v>
      </c>
      <c r="AN76" t="s">
        <v>73</v>
      </c>
      <c r="AO76">
        <v>303.3</v>
      </c>
    </row>
    <row r="77" spans="1:41" x14ac:dyDescent="0.3">
      <c r="A77" s="35" t="s">
        <v>9</v>
      </c>
      <c r="B77" s="36">
        <v>603.5</v>
      </c>
      <c r="H77" s="66"/>
      <c r="N77" s="66"/>
      <c r="P77">
        <v>403.8</v>
      </c>
      <c r="Q77">
        <v>156.9</v>
      </c>
      <c r="R77">
        <v>627.5</v>
      </c>
      <c r="S77" s="66">
        <v>0.48</v>
      </c>
      <c r="T77">
        <v>2</v>
      </c>
      <c r="U77">
        <v>632.5</v>
      </c>
      <c r="AN77" t="s">
        <v>11</v>
      </c>
      <c r="AO77">
        <v>73.400000000000006</v>
      </c>
    </row>
    <row r="78" spans="1:41" ht="22.95" customHeight="1" x14ac:dyDescent="0.3">
      <c r="A78" s="29" t="s">
        <v>28</v>
      </c>
      <c r="B78" s="30">
        <v>17.100000000000001</v>
      </c>
      <c r="G78" s="66"/>
      <c r="K78" s="66"/>
      <c r="O78" s="66"/>
      <c r="P78">
        <v>1.2</v>
      </c>
      <c r="AN78" t="s">
        <v>2</v>
      </c>
      <c r="AO78">
        <v>0</v>
      </c>
    </row>
    <row r="79" spans="1:41" ht="22.95" customHeight="1" x14ac:dyDescent="0.3">
      <c r="A79" s="35" t="s">
        <v>19</v>
      </c>
      <c r="B79" s="36">
        <v>31.4</v>
      </c>
      <c r="H79" s="66"/>
      <c r="L79" s="66"/>
      <c r="P79" s="66">
        <v>0</v>
      </c>
      <c r="Q79">
        <v>0</v>
      </c>
      <c r="AN79" t="s">
        <v>147</v>
      </c>
      <c r="AO79">
        <v>240.4</v>
      </c>
    </row>
    <row r="80" spans="1:41" x14ac:dyDescent="0.3">
      <c r="A80" s="29" t="s">
        <v>111</v>
      </c>
      <c r="B80" s="30">
        <v>302.10000000000002</v>
      </c>
      <c r="AN80" t="s">
        <v>155</v>
      </c>
      <c r="AO80">
        <v>124.5</v>
      </c>
    </row>
    <row r="81" spans="1:41" x14ac:dyDescent="0.3">
      <c r="A81" s="32" t="s">
        <v>115</v>
      </c>
      <c r="B81" s="33">
        <v>0</v>
      </c>
      <c r="H81" s="66"/>
      <c r="L81" s="66"/>
      <c r="AN81" t="s">
        <v>23</v>
      </c>
      <c r="AO81">
        <v>0</v>
      </c>
    </row>
    <row r="82" spans="1:41" x14ac:dyDescent="0.3">
      <c r="A82" s="35" t="s">
        <v>114</v>
      </c>
      <c r="B82" s="36">
        <v>51.4</v>
      </c>
      <c r="I82" s="66"/>
      <c r="M82" s="66"/>
      <c r="P82">
        <v>0.1</v>
      </c>
      <c r="Q82" s="66">
        <v>0.5</v>
      </c>
      <c r="R82">
        <v>0.6</v>
      </c>
      <c r="AN82" t="s">
        <v>117</v>
      </c>
      <c r="AO82">
        <v>33.799999999999997</v>
      </c>
    </row>
    <row r="83" spans="1:41" x14ac:dyDescent="0.3">
      <c r="A83" s="29" t="s">
        <v>20</v>
      </c>
      <c r="B83" s="30">
        <v>16.899999999999999</v>
      </c>
      <c r="G83" s="66"/>
      <c r="L83" s="66"/>
      <c r="P83">
        <v>672.8</v>
      </c>
      <c r="Q83" s="66">
        <v>0.51</v>
      </c>
      <c r="R83">
        <v>3</v>
      </c>
      <c r="S83">
        <v>5.3</v>
      </c>
      <c r="AN83" t="s">
        <v>138</v>
      </c>
      <c r="AO83">
        <v>430.2</v>
      </c>
    </row>
    <row r="84" spans="1:41" x14ac:dyDescent="0.3">
      <c r="A84" s="32" t="s">
        <v>156</v>
      </c>
      <c r="B84" s="33">
        <v>48.3</v>
      </c>
      <c r="G84" s="66"/>
      <c r="K84" s="66"/>
      <c r="O84" s="66"/>
      <c r="P84">
        <v>0</v>
      </c>
      <c r="AN84" t="s">
        <v>96</v>
      </c>
      <c r="AO84">
        <v>15.2</v>
      </c>
    </row>
    <row r="85" spans="1:41" x14ac:dyDescent="0.3">
      <c r="A85" s="32" t="s">
        <v>157</v>
      </c>
      <c r="B85" s="33">
        <v>8.9</v>
      </c>
      <c r="I85" s="66"/>
      <c r="O85" s="66"/>
      <c r="P85">
        <v>5</v>
      </c>
      <c r="Q85">
        <v>501.2</v>
      </c>
      <c r="R85">
        <v>303.3</v>
      </c>
      <c r="S85">
        <v>1</v>
      </c>
      <c r="T85">
        <v>213.1</v>
      </c>
      <c r="U85" s="66">
        <v>0.52</v>
      </c>
      <c r="V85">
        <v>5</v>
      </c>
      <c r="W85">
        <v>501.2</v>
      </c>
      <c r="AN85" t="s">
        <v>158</v>
      </c>
      <c r="AO85">
        <v>79.5</v>
      </c>
    </row>
    <row r="86" spans="1:41" x14ac:dyDescent="0.3">
      <c r="A86" s="32" t="s">
        <v>74</v>
      </c>
      <c r="B86" s="33">
        <v>0</v>
      </c>
      <c r="H86" s="66"/>
      <c r="M86" s="66"/>
      <c r="P86">
        <v>5.9</v>
      </c>
      <c r="Q86" s="66">
        <v>0.46</v>
      </c>
      <c r="R86">
        <v>23.7</v>
      </c>
      <c r="AN86" t="s">
        <v>70</v>
      </c>
      <c r="AO86">
        <v>176.1</v>
      </c>
    </row>
    <row r="87" spans="1:41" x14ac:dyDescent="0.3">
      <c r="A87" s="32" t="s">
        <v>72</v>
      </c>
      <c r="B87" s="33">
        <v>0</v>
      </c>
      <c r="H87" s="66"/>
      <c r="L87" s="66"/>
      <c r="P87" s="66">
        <v>0</v>
      </c>
      <c r="Q87">
        <v>0</v>
      </c>
      <c r="AN87" t="s">
        <v>37</v>
      </c>
      <c r="AO87">
        <v>0</v>
      </c>
    </row>
    <row r="88" spans="1:41" x14ac:dyDescent="0.3">
      <c r="A88" s="32" t="s">
        <v>159</v>
      </c>
      <c r="B88" s="33">
        <v>2.1</v>
      </c>
      <c r="J88" s="66"/>
      <c r="O88" s="66"/>
      <c r="P88">
        <v>690.5</v>
      </c>
      <c r="Q88">
        <v>16.600000000000001</v>
      </c>
      <c r="R88">
        <v>66.400000000000006</v>
      </c>
      <c r="S88" s="66">
        <v>0.48</v>
      </c>
      <c r="T88">
        <v>279.2</v>
      </c>
      <c r="AN88" t="s">
        <v>160</v>
      </c>
      <c r="AO88">
        <v>22.4</v>
      </c>
    </row>
    <row r="89" spans="1:41" x14ac:dyDescent="0.3">
      <c r="A89" s="32" t="s">
        <v>161</v>
      </c>
      <c r="B89" s="33">
        <v>24.6</v>
      </c>
      <c r="D89" s="66"/>
      <c r="I89" s="66"/>
      <c r="N89" s="66"/>
      <c r="P89">
        <v>603.6</v>
      </c>
      <c r="Q89">
        <v>41.8</v>
      </c>
      <c r="R89">
        <v>167.4</v>
      </c>
      <c r="S89" s="66">
        <v>0.48</v>
      </c>
      <c r="T89">
        <v>698.7</v>
      </c>
      <c r="AN89" t="s">
        <v>162</v>
      </c>
      <c r="AO89">
        <v>997.2</v>
      </c>
    </row>
    <row r="90" spans="1:41" x14ac:dyDescent="0.3">
      <c r="A90" s="32" t="s">
        <v>158</v>
      </c>
      <c r="B90" s="33">
        <v>79.5</v>
      </c>
      <c r="H90" s="66"/>
      <c r="L90" s="66"/>
      <c r="P90" s="66">
        <v>0</v>
      </c>
      <c r="Q90">
        <v>0</v>
      </c>
      <c r="AN90" t="s">
        <v>163</v>
      </c>
      <c r="AO90">
        <v>16</v>
      </c>
    </row>
    <row r="91" spans="1:41" x14ac:dyDescent="0.3">
      <c r="A91" s="32" t="s">
        <v>49</v>
      </c>
      <c r="B91" s="33">
        <v>0</v>
      </c>
      <c r="G91" s="66"/>
      <c r="K91" s="66"/>
      <c r="O91" s="66"/>
      <c r="P91">
        <v>0</v>
      </c>
      <c r="AN91" t="s">
        <v>146</v>
      </c>
      <c r="AO91">
        <v>502.4</v>
      </c>
    </row>
    <row r="92" spans="1:41" x14ac:dyDescent="0.3">
      <c r="A92" s="32" t="s">
        <v>95</v>
      </c>
      <c r="B92" s="33">
        <v>2.2000000000000002</v>
      </c>
      <c r="I92" s="66"/>
      <c r="O92" s="66"/>
      <c r="P92">
        <v>5</v>
      </c>
      <c r="Q92">
        <v>336.9</v>
      </c>
      <c r="R92">
        <v>162.30000000000001</v>
      </c>
      <c r="S92">
        <v>649.20000000000005</v>
      </c>
      <c r="T92" s="66">
        <v>0.49</v>
      </c>
      <c r="U92">
        <v>2</v>
      </c>
      <c r="V92">
        <v>801.9</v>
      </c>
      <c r="AN92" t="s">
        <v>164</v>
      </c>
      <c r="AO92">
        <v>23.4</v>
      </c>
    </row>
    <row r="93" spans="1:41" x14ac:dyDescent="0.3">
      <c r="A93" s="32" t="s">
        <v>31</v>
      </c>
      <c r="B93" s="33">
        <v>0</v>
      </c>
      <c r="H93" s="66"/>
      <c r="L93" s="66"/>
      <c r="P93" s="66">
        <v>0.48</v>
      </c>
      <c r="Q93">
        <v>30.3</v>
      </c>
      <c r="AN93" t="s">
        <v>86</v>
      </c>
      <c r="AO93">
        <v>0</v>
      </c>
    </row>
    <row r="94" spans="1:41" x14ac:dyDescent="0.3">
      <c r="A94" s="32" t="s">
        <v>60</v>
      </c>
      <c r="B94" s="36">
        <v>0</v>
      </c>
      <c r="H94" s="66"/>
      <c r="M94" s="66"/>
      <c r="P94">
        <v>17.3</v>
      </c>
      <c r="Q94" s="66">
        <v>0.5</v>
      </c>
      <c r="R94">
        <v>75.2</v>
      </c>
      <c r="AN94" t="s">
        <v>83</v>
      </c>
      <c r="AO94">
        <v>0</v>
      </c>
    </row>
    <row r="95" spans="1:41" x14ac:dyDescent="0.3">
      <c r="A95" s="38" t="s">
        <v>167</v>
      </c>
      <c r="B95" s="39">
        <v>200.2</v>
      </c>
      <c r="H95" s="66"/>
      <c r="M95" s="66"/>
      <c r="P95">
        <v>6.2</v>
      </c>
      <c r="Q95" s="66">
        <v>0.48</v>
      </c>
      <c r="R95">
        <v>26.4</v>
      </c>
      <c r="AN95" t="s">
        <v>43</v>
      </c>
      <c r="AO95">
        <v>0.6</v>
      </c>
    </row>
    <row r="96" spans="1:41" x14ac:dyDescent="0.3">
      <c r="A96" s="41" t="s">
        <v>168</v>
      </c>
      <c r="B96" s="42">
        <v>212.1</v>
      </c>
      <c r="AN96" t="s">
        <v>63</v>
      </c>
      <c r="AO96">
        <v>626.29999999999995</v>
      </c>
    </row>
    <row r="97" spans="1:41" x14ac:dyDescent="0.3">
      <c r="A97" s="44" t="s">
        <v>169</v>
      </c>
      <c r="B97" s="45">
        <v>206.8</v>
      </c>
      <c r="H97" s="66"/>
      <c r="L97" s="66"/>
      <c r="AN97" t="s">
        <v>170</v>
      </c>
      <c r="AO97">
        <v>150</v>
      </c>
    </row>
    <row r="98" spans="1:41" x14ac:dyDescent="0.3">
      <c r="A98" s="38" t="s">
        <v>68</v>
      </c>
      <c r="B98" s="39">
        <v>0.2</v>
      </c>
      <c r="G98" s="66"/>
      <c r="K98" s="66"/>
      <c r="O98" s="66"/>
      <c r="P98">
        <v>89.6</v>
      </c>
      <c r="AN98" t="s">
        <v>171</v>
      </c>
      <c r="AO98">
        <v>24.1</v>
      </c>
    </row>
    <row r="99" spans="1:41" x14ac:dyDescent="0.3">
      <c r="A99" s="41" t="s">
        <v>119</v>
      </c>
      <c r="B99" s="42">
        <v>6</v>
      </c>
      <c r="I99" s="66"/>
      <c r="O99" s="66"/>
      <c r="P99">
        <v>10</v>
      </c>
      <c r="Q99">
        <v>799</v>
      </c>
      <c r="R99">
        <v>150.19999999999999</v>
      </c>
      <c r="S99">
        <v>600.6</v>
      </c>
      <c r="T99" s="66">
        <v>0.52</v>
      </c>
      <c r="U99">
        <v>2</v>
      </c>
      <c r="V99">
        <v>719.6</v>
      </c>
      <c r="AN99" t="s">
        <v>145</v>
      </c>
      <c r="AO99">
        <v>132.69999999999999</v>
      </c>
    </row>
    <row r="100" spans="1:41" x14ac:dyDescent="0.3">
      <c r="A100" s="41" t="s">
        <v>130</v>
      </c>
      <c r="B100" s="42">
        <v>2.6</v>
      </c>
      <c r="G100" s="66"/>
      <c r="K100" s="66"/>
      <c r="O100" s="66"/>
      <c r="P100">
        <v>0</v>
      </c>
      <c r="AN100" t="s">
        <v>172</v>
      </c>
      <c r="AO100">
        <v>0</v>
      </c>
    </row>
    <row r="101" spans="1:41" x14ac:dyDescent="0.3">
      <c r="A101" s="41" t="s">
        <v>134</v>
      </c>
      <c r="B101" s="42">
        <v>1</v>
      </c>
      <c r="L101" s="66"/>
      <c r="P101">
        <v>1</v>
      </c>
      <c r="Q101">
        <v>554.6</v>
      </c>
      <c r="R101" s="66">
        <v>0.5</v>
      </c>
      <c r="S101">
        <v>6</v>
      </c>
      <c r="T101">
        <v>831.9</v>
      </c>
      <c r="U101">
        <v>260.39999999999998</v>
      </c>
      <c r="V101">
        <v>1</v>
      </c>
      <c r="W101">
        <v>41.7</v>
      </c>
      <c r="X101" s="66">
        <v>0.52</v>
      </c>
      <c r="Y101">
        <v>4</v>
      </c>
      <c r="Z101">
        <v>781.2</v>
      </c>
      <c r="AN101" t="s">
        <v>35</v>
      </c>
      <c r="AO101">
        <v>1.4</v>
      </c>
    </row>
    <row r="102" spans="1:41" x14ac:dyDescent="0.3">
      <c r="A102" s="41" t="s">
        <v>163</v>
      </c>
      <c r="B102" s="42">
        <v>16</v>
      </c>
      <c r="G102" s="66"/>
      <c r="K102" s="66"/>
      <c r="O102" s="66"/>
      <c r="P102">
        <v>15.2</v>
      </c>
      <c r="AN102" t="s">
        <v>17</v>
      </c>
      <c r="AO102">
        <v>0</v>
      </c>
    </row>
    <row r="103" spans="1:41" x14ac:dyDescent="0.3">
      <c r="A103" s="41" t="s">
        <v>132</v>
      </c>
      <c r="B103" s="42">
        <v>0.1</v>
      </c>
      <c r="H103" s="66"/>
      <c r="L103" s="66"/>
      <c r="P103" s="66">
        <v>0</v>
      </c>
      <c r="Q103">
        <v>0</v>
      </c>
      <c r="AN103" t="s">
        <v>61</v>
      </c>
      <c r="AO103">
        <v>0</v>
      </c>
    </row>
    <row r="104" spans="1:41" x14ac:dyDescent="0.3">
      <c r="A104" s="41" t="s">
        <v>100</v>
      </c>
      <c r="B104" s="42">
        <v>0.3</v>
      </c>
      <c r="D104" s="66"/>
      <c r="G104" s="66"/>
      <c r="K104" s="66"/>
      <c r="O104" s="66"/>
      <c r="P104">
        <v>0</v>
      </c>
      <c r="AN104" t="s">
        <v>173</v>
      </c>
      <c r="AO104">
        <v>2.2000000000000002</v>
      </c>
    </row>
    <row r="105" spans="1:41" x14ac:dyDescent="0.3">
      <c r="A105" s="41" t="s">
        <v>76</v>
      </c>
      <c r="B105" s="42">
        <v>0</v>
      </c>
      <c r="H105" s="66"/>
      <c r="L105" s="66"/>
      <c r="P105" s="66">
        <v>0</v>
      </c>
      <c r="Q105">
        <v>0</v>
      </c>
      <c r="AN105" t="s">
        <v>22</v>
      </c>
      <c r="AO105">
        <v>1.2</v>
      </c>
    </row>
    <row r="106" spans="1:41" x14ac:dyDescent="0.3">
      <c r="A106" s="41" t="s">
        <v>51</v>
      </c>
      <c r="B106" s="42">
        <v>1</v>
      </c>
      <c r="H106" s="66"/>
      <c r="M106" s="66"/>
      <c r="P106">
        <v>2.6</v>
      </c>
      <c r="Q106">
        <v>10.3</v>
      </c>
      <c r="R106" s="66">
        <v>0.49</v>
      </c>
      <c r="S106">
        <v>43.7</v>
      </c>
      <c r="AN106" t="s">
        <v>34</v>
      </c>
      <c r="AO106">
        <v>54.9</v>
      </c>
    </row>
    <row r="107" spans="1:41" x14ac:dyDescent="0.3">
      <c r="A107" s="41" t="s">
        <v>41</v>
      </c>
      <c r="B107" s="42">
        <v>0</v>
      </c>
      <c r="G107" s="66"/>
      <c r="L107" s="66"/>
      <c r="P107" s="66">
        <v>0</v>
      </c>
      <c r="Q107">
        <v>0</v>
      </c>
      <c r="AN107" t="s">
        <v>144</v>
      </c>
      <c r="AO107">
        <v>495.1</v>
      </c>
    </row>
    <row r="108" spans="1:41" x14ac:dyDescent="0.3">
      <c r="A108" s="44" t="s">
        <v>7</v>
      </c>
      <c r="B108" s="45">
        <v>0.1</v>
      </c>
      <c r="H108" s="66"/>
      <c r="L108" s="66"/>
      <c r="P108" s="66">
        <v>0</v>
      </c>
      <c r="Q108">
        <v>0</v>
      </c>
      <c r="AN108" t="s">
        <v>5</v>
      </c>
      <c r="AO108">
        <v>48.2</v>
      </c>
    </row>
    <row r="109" spans="1:41" x14ac:dyDescent="0.3">
      <c r="A109" s="38" t="s">
        <v>174</v>
      </c>
      <c r="B109" s="39">
        <v>0</v>
      </c>
      <c r="AN109" t="s">
        <v>161</v>
      </c>
      <c r="AO109">
        <v>24.6</v>
      </c>
    </row>
    <row r="110" spans="1:41" x14ac:dyDescent="0.3">
      <c r="A110" s="41" t="s">
        <v>164</v>
      </c>
      <c r="B110" s="42">
        <v>23.4</v>
      </c>
      <c r="K110" s="66"/>
      <c r="P110" s="66">
        <v>0.49</v>
      </c>
      <c r="Q110">
        <v>2</v>
      </c>
      <c r="R110">
        <v>257.60000000000002</v>
      </c>
      <c r="S110">
        <v>70.2</v>
      </c>
      <c r="T110">
        <v>280.89999999999998</v>
      </c>
      <c r="U110" s="66">
        <v>0.5</v>
      </c>
      <c r="V110">
        <v>1</v>
      </c>
      <c r="W110">
        <v>233.4</v>
      </c>
      <c r="AN110" t="s">
        <v>175</v>
      </c>
      <c r="AO110">
        <v>150.1</v>
      </c>
    </row>
    <row r="111" spans="1:41" x14ac:dyDescent="0.3">
      <c r="A111" s="41" t="s">
        <v>102</v>
      </c>
      <c r="B111" s="42">
        <v>68.099999999999994</v>
      </c>
      <c r="AN111" t="s">
        <v>28</v>
      </c>
      <c r="AO111">
        <v>17.100000000000001</v>
      </c>
    </row>
    <row r="112" spans="1:41" x14ac:dyDescent="0.3">
      <c r="A112" s="44" t="s">
        <v>97</v>
      </c>
      <c r="B112" s="45">
        <v>110.8</v>
      </c>
      <c r="G112" s="66"/>
      <c r="K112" s="66"/>
      <c r="O112" s="66"/>
      <c r="P112">
        <v>0</v>
      </c>
      <c r="AN112" t="s">
        <v>176</v>
      </c>
      <c r="AO112">
        <v>0.7</v>
      </c>
    </row>
    <row r="113" spans="1:41" x14ac:dyDescent="0.3">
      <c r="A113" s="38" t="s">
        <v>135</v>
      </c>
      <c r="B113" s="39">
        <v>55.8</v>
      </c>
      <c r="H113" s="66"/>
      <c r="L113" s="66"/>
      <c r="P113" s="66">
        <v>0.49</v>
      </c>
      <c r="Q113">
        <v>1.9</v>
      </c>
      <c r="AN113" t="s">
        <v>177</v>
      </c>
      <c r="AO113">
        <v>0</v>
      </c>
    </row>
    <row r="114" spans="1:41" x14ac:dyDescent="0.3">
      <c r="A114" s="41" t="s">
        <v>110</v>
      </c>
      <c r="B114" s="42">
        <v>193.7</v>
      </c>
      <c r="AN114" t="s">
        <v>159</v>
      </c>
      <c r="AO114">
        <v>2.1</v>
      </c>
    </row>
    <row r="115" spans="1:41" x14ac:dyDescent="0.3">
      <c r="A115" s="44" t="s">
        <v>78</v>
      </c>
      <c r="B115" s="45">
        <v>1213.4000000000001</v>
      </c>
      <c r="I115" s="66"/>
      <c r="M115" s="66"/>
      <c r="P115">
        <v>0</v>
      </c>
      <c r="Q115" s="66">
        <v>0</v>
      </c>
      <c r="R115">
        <v>0</v>
      </c>
      <c r="AN115" t="s">
        <v>178</v>
      </c>
      <c r="AO115">
        <v>124</v>
      </c>
    </row>
    <row r="116" spans="1:41" ht="19.95" customHeight="1" x14ac:dyDescent="0.3">
      <c r="A116" s="38" t="s">
        <v>57</v>
      </c>
      <c r="B116" s="39">
        <v>0</v>
      </c>
      <c r="AN116" t="s">
        <v>149</v>
      </c>
      <c r="AO116">
        <v>32.200000000000003</v>
      </c>
    </row>
    <row r="117" spans="1:41" ht="19.95" customHeight="1" x14ac:dyDescent="0.3">
      <c r="A117" s="41" t="s">
        <v>123</v>
      </c>
      <c r="B117" s="42">
        <v>0</v>
      </c>
      <c r="G117" s="66"/>
      <c r="K117" s="66"/>
      <c r="O117" s="66"/>
      <c r="P117">
        <v>0</v>
      </c>
      <c r="AN117" t="s">
        <v>154</v>
      </c>
      <c r="AO117">
        <v>196.5</v>
      </c>
    </row>
    <row r="118" spans="1:41" ht="19.95" customHeight="1" x14ac:dyDescent="0.3">
      <c r="A118" s="44" t="s">
        <v>16</v>
      </c>
      <c r="B118" s="45">
        <v>0</v>
      </c>
      <c r="J118" s="66"/>
      <c r="N118" s="66"/>
      <c r="P118">
        <v>0</v>
      </c>
      <c r="Q118">
        <v>0</v>
      </c>
      <c r="R118" s="66">
        <v>0.47</v>
      </c>
      <c r="S118">
        <v>0</v>
      </c>
      <c r="AN118" t="s">
        <v>58</v>
      </c>
      <c r="AO118">
        <v>1.9</v>
      </c>
    </row>
    <row r="119" spans="1:41" ht="16.05" customHeight="1" x14ac:dyDescent="0.3">
      <c r="A119" s="38" t="s">
        <v>179</v>
      </c>
      <c r="B119" s="39">
        <v>536.4</v>
      </c>
      <c r="AN119" t="s">
        <v>42</v>
      </c>
      <c r="AO119">
        <v>1.3</v>
      </c>
    </row>
    <row r="120" spans="1:41" ht="16.05" customHeight="1" x14ac:dyDescent="0.3">
      <c r="A120" s="41" t="s">
        <v>162</v>
      </c>
      <c r="B120" s="42">
        <v>997.2</v>
      </c>
      <c r="D120" s="66"/>
      <c r="H120" s="66"/>
      <c r="L120" s="66"/>
      <c r="AN120" t="s">
        <v>140</v>
      </c>
      <c r="AO120">
        <v>172.5</v>
      </c>
    </row>
    <row r="121" spans="1:41" ht="16.05" customHeight="1" x14ac:dyDescent="0.3">
      <c r="A121" s="44" t="s">
        <v>27</v>
      </c>
      <c r="B121" s="45">
        <v>740.2</v>
      </c>
      <c r="AN121" t="s">
        <v>72</v>
      </c>
      <c r="AO121">
        <v>0</v>
      </c>
    </row>
    <row r="122" spans="1:41" x14ac:dyDescent="0.3">
      <c r="A122" s="38" t="s">
        <v>181</v>
      </c>
      <c r="B122" s="39">
        <v>0.7</v>
      </c>
      <c r="H122" s="66"/>
      <c r="L122" s="66"/>
      <c r="AN122" t="s">
        <v>134</v>
      </c>
      <c r="AO122">
        <v>1</v>
      </c>
    </row>
    <row r="123" spans="1:41" x14ac:dyDescent="0.3">
      <c r="A123" s="41" t="s">
        <v>182</v>
      </c>
      <c r="B123" s="42">
        <v>0</v>
      </c>
      <c r="L123" s="66"/>
      <c r="P123">
        <v>297.60000000000002</v>
      </c>
      <c r="Q123" s="66">
        <v>0.44</v>
      </c>
      <c r="R123">
        <v>1</v>
      </c>
      <c r="S123">
        <v>156</v>
      </c>
      <c r="T123">
        <v>0.3</v>
      </c>
      <c r="U123">
        <v>1</v>
      </c>
      <c r="V123" s="66">
        <v>0.49</v>
      </c>
      <c r="W123">
        <v>4.3</v>
      </c>
      <c r="AN123" t="s">
        <v>183</v>
      </c>
      <c r="AO123">
        <v>52.5</v>
      </c>
    </row>
    <row r="124" spans="1:41" x14ac:dyDescent="0.3">
      <c r="A124" s="41" t="s">
        <v>184</v>
      </c>
      <c r="B124" s="42">
        <v>4.2</v>
      </c>
      <c r="K124" s="66"/>
      <c r="O124" s="66"/>
      <c r="P124">
        <v>1.2</v>
      </c>
      <c r="Q124">
        <v>0</v>
      </c>
      <c r="R124">
        <v>0.1</v>
      </c>
      <c r="S124" s="66">
        <v>0.48</v>
      </c>
      <c r="T124">
        <v>0.2</v>
      </c>
      <c r="AN124" t="s">
        <v>185</v>
      </c>
      <c r="AO124">
        <v>0</v>
      </c>
    </row>
    <row r="125" spans="1:41" x14ac:dyDescent="0.3">
      <c r="A125" s="41" t="s">
        <v>137</v>
      </c>
      <c r="B125" s="42">
        <v>0</v>
      </c>
      <c r="G125" s="66"/>
      <c r="K125" s="66"/>
      <c r="O125" s="66"/>
      <c r="P125">
        <v>16.399999999999999</v>
      </c>
      <c r="AN125" t="s">
        <v>151</v>
      </c>
      <c r="AO125">
        <v>63.8</v>
      </c>
    </row>
    <row r="126" spans="1:41" x14ac:dyDescent="0.3">
      <c r="A126" s="44" t="s">
        <v>33</v>
      </c>
      <c r="B126" s="45">
        <v>0</v>
      </c>
      <c r="H126" s="66"/>
      <c r="M126" s="66"/>
      <c r="P126">
        <v>1.8</v>
      </c>
      <c r="Q126" s="66">
        <v>0.49</v>
      </c>
      <c r="R126">
        <v>7.5</v>
      </c>
      <c r="AN126" t="s">
        <v>57</v>
      </c>
      <c r="AO126">
        <v>0</v>
      </c>
    </row>
    <row r="127" spans="1:41" ht="16.95" customHeight="1" x14ac:dyDescent="0.3">
      <c r="A127" s="38" t="s">
        <v>186</v>
      </c>
      <c r="B127" s="39">
        <v>1</v>
      </c>
      <c r="G127" s="66"/>
      <c r="K127" s="66"/>
      <c r="O127" s="66"/>
      <c r="P127">
        <v>117.4</v>
      </c>
      <c r="AN127" t="s">
        <v>6</v>
      </c>
      <c r="AO127">
        <v>0</v>
      </c>
    </row>
    <row r="128" spans="1:41" ht="16.95" customHeight="1" x14ac:dyDescent="0.3">
      <c r="A128" s="41" t="s">
        <v>187</v>
      </c>
      <c r="B128" s="42">
        <v>0.1</v>
      </c>
      <c r="H128" s="66"/>
      <c r="L128" s="66"/>
      <c r="P128" s="66">
        <v>0</v>
      </c>
      <c r="Q128">
        <v>0</v>
      </c>
      <c r="AN128" t="s">
        <v>116</v>
      </c>
      <c r="AO128">
        <v>0.5</v>
      </c>
    </row>
    <row r="129" spans="1:41" ht="16.95" customHeight="1" x14ac:dyDescent="0.3">
      <c r="A129" s="41" t="s">
        <v>188</v>
      </c>
      <c r="B129" s="42">
        <v>3.2</v>
      </c>
      <c r="J129" s="66"/>
      <c r="N129" s="66"/>
      <c r="P129">
        <v>0</v>
      </c>
      <c r="Q129">
        <v>0</v>
      </c>
      <c r="R129" s="66">
        <v>0</v>
      </c>
      <c r="S129">
        <v>0</v>
      </c>
      <c r="AN129" t="s">
        <v>8</v>
      </c>
      <c r="AO129">
        <v>3.8</v>
      </c>
    </row>
    <row r="130" spans="1:41" ht="16.95" customHeight="1" x14ac:dyDescent="0.3">
      <c r="A130" s="41" t="s">
        <v>160</v>
      </c>
      <c r="B130" s="45">
        <v>22.4</v>
      </c>
      <c r="G130" s="66"/>
      <c r="K130" s="66"/>
      <c r="O130" s="66"/>
      <c r="P130">
        <v>16.899999999999999</v>
      </c>
      <c r="AN130" t="s">
        <v>130</v>
      </c>
      <c r="AO130">
        <v>2.6</v>
      </c>
    </row>
    <row r="131" spans="1:41" x14ac:dyDescent="0.3">
      <c r="A131" s="47" t="s">
        <v>153</v>
      </c>
      <c r="B131" s="48">
        <v>131.5</v>
      </c>
      <c r="H131" s="66"/>
      <c r="M131" s="66"/>
      <c r="P131">
        <v>1.9</v>
      </c>
      <c r="Q131" s="66">
        <v>0.45</v>
      </c>
      <c r="R131">
        <v>7.5</v>
      </c>
      <c r="AN131" t="s">
        <v>74</v>
      </c>
      <c r="AO131">
        <v>0</v>
      </c>
    </row>
    <row r="132" spans="1:41" x14ac:dyDescent="0.3">
      <c r="A132" s="50" t="s">
        <v>142</v>
      </c>
      <c r="B132" s="51">
        <v>138.30000000000001</v>
      </c>
      <c r="K132" s="66"/>
      <c r="O132" s="66"/>
      <c r="P132">
        <v>113.8</v>
      </c>
      <c r="Q132">
        <v>0.3</v>
      </c>
      <c r="R132">
        <v>1.1000000000000001</v>
      </c>
      <c r="S132" s="66">
        <v>0.46</v>
      </c>
      <c r="T132">
        <v>4.3</v>
      </c>
      <c r="AN132" t="s">
        <v>55</v>
      </c>
      <c r="AO132">
        <v>147.5</v>
      </c>
    </row>
    <row r="133" spans="1:41" x14ac:dyDescent="0.3">
      <c r="A133" s="50" t="s">
        <v>151</v>
      </c>
      <c r="B133" s="51">
        <v>63.8</v>
      </c>
      <c r="AN133" t="s">
        <v>119</v>
      </c>
      <c r="AO133">
        <v>6</v>
      </c>
    </row>
    <row r="134" spans="1:41" x14ac:dyDescent="0.3">
      <c r="A134" s="50" t="s">
        <v>185</v>
      </c>
      <c r="B134" s="51">
        <v>0</v>
      </c>
      <c r="D134" s="66"/>
      <c r="I134" s="66"/>
      <c r="N134" s="66"/>
      <c r="P134">
        <v>1.3</v>
      </c>
      <c r="Q134">
        <v>5.0999999999999996</v>
      </c>
      <c r="R134" s="66">
        <v>0.49</v>
      </c>
      <c r="S134">
        <v>21.6</v>
      </c>
      <c r="AN134" t="s">
        <v>169</v>
      </c>
      <c r="AO134">
        <v>206.8</v>
      </c>
    </row>
    <row r="135" spans="1:41" x14ac:dyDescent="0.3">
      <c r="A135" s="50" t="s">
        <v>154</v>
      </c>
      <c r="B135" s="51">
        <v>196.5</v>
      </c>
      <c r="I135" s="66"/>
      <c r="M135" s="66"/>
      <c r="P135">
        <v>0</v>
      </c>
      <c r="Q135" s="66">
        <v>0</v>
      </c>
      <c r="R135">
        <v>0</v>
      </c>
      <c r="AN135" t="s">
        <v>168</v>
      </c>
      <c r="AO135">
        <v>212.1</v>
      </c>
    </row>
    <row r="136" spans="1:41" x14ac:dyDescent="0.3">
      <c r="A136" s="50" t="s">
        <v>155</v>
      </c>
      <c r="B136" s="51">
        <v>124.5</v>
      </c>
      <c r="G136" s="66"/>
      <c r="K136" s="66"/>
      <c r="O136" s="66"/>
      <c r="P136">
        <v>0</v>
      </c>
      <c r="AN136" t="s">
        <v>143</v>
      </c>
      <c r="AO136">
        <v>197.9</v>
      </c>
    </row>
    <row r="137" spans="1:41" x14ac:dyDescent="0.3">
      <c r="A137" s="50" t="s">
        <v>147</v>
      </c>
      <c r="B137" s="51">
        <v>240.4</v>
      </c>
      <c r="K137" s="66"/>
      <c r="P137" s="66">
        <v>0.44</v>
      </c>
      <c r="Q137">
        <v>95.9</v>
      </c>
      <c r="R137">
        <v>0.4</v>
      </c>
      <c r="S137">
        <v>1.5</v>
      </c>
      <c r="T137" s="66">
        <v>0.52</v>
      </c>
      <c r="U137">
        <v>6.7</v>
      </c>
      <c r="AN137" t="s">
        <v>174</v>
      </c>
      <c r="AO137">
        <v>0</v>
      </c>
    </row>
    <row r="138" spans="1:41" x14ac:dyDescent="0.3">
      <c r="A138" s="50" t="s">
        <v>125</v>
      </c>
      <c r="B138" s="51">
        <v>110.3</v>
      </c>
      <c r="G138" s="66"/>
      <c r="K138" s="66"/>
      <c r="O138" s="66"/>
      <c r="P138">
        <v>0</v>
      </c>
      <c r="AN138" t="s">
        <v>152</v>
      </c>
      <c r="AO138">
        <v>236.4</v>
      </c>
    </row>
    <row r="139" spans="1:41" x14ac:dyDescent="0.3">
      <c r="A139" s="53" t="s">
        <v>46</v>
      </c>
      <c r="B139" s="54">
        <v>3.7</v>
      </c>
      <c r="G139" s="66"/>
      <c r="K139" s="66"/>
      <c r="O139" s="66"/>
      <c r="P139">
        <v>8.3000000000000007</v>
      </c>
      <c r="AN139" t="s">
        <v>191</v>
      </c>
      <c r="AO139">
        <v>7.6</v>
      </c>
    </row>
    <row r="140" spans="1:41" ht="16.05" customHeight="1" x14ac:dyDescent="0.3">
      <c r="A140" s="47" t="s">
        <v>25</v>
      </c>
      <c r="B140" s="48">
        <v>894.4</v>
      </c>
      <c r="H140" s="66"/>
      <c r="L140" s="66"/>
      <c r="P140" s="66">
        <v>0</v>
      </c>
      <c r="Q140">
        <v>0</v>
      </c>
      <c r="AN140" t="s">
        <v>184</v>
      </c>
      <c r="AO140">
        <v>4.2</v>
      </c>
    </row>
    <row r="141" spans="1:41" ht="16.05" customHeight="1" x14ac:dyDescent="0.3">
      <c r="A141" s="50" t="s">
        <v>113</v>
      </c>
      <c r="B141" s="51">
        <v>11.9</v>
      </c>
      <c r="J141" s="66"/>
      <c r="N141" s="66"/>
      <c r="P141">
        <v>0</v>
      </c>
      <c r="Q141">
        <v>0</v>
      </c>
      <c r="R141" s="66">
        <v>0</v>
      </c>
      <c r="S141">
        <v>0</v>
      </c>
      <c r="AN141" t="s">
        <v>93</v>
      </c>
      <c r="AO141">
        <v>77.7</v>
      </c>
    </row>
    <row r="142" spans="1:41" ht="16.05" customHeight="1" x14ac:dyDescent="0.3">
      <c r="A142" s="50" t="s">
        <v>143</v>
      </c>
      <c r="B142" s="51">
        <v>197.9</v>
      </c>
      <c r="J142" s="66"/>
      <c r="N142" s="66"/>
      <c r="P142">
        <v>3.4</v>
      </c>
      <c r="Q142">
        <v>13.7</v>
      </c>
      <c r="R142" s="66">
        <v>0.42</v>
      </c>
      <c r="S142">
        <v>50.1</v>
      </c>
      <c r="AN142" t="s">
        <v>135</v>
      </c>
      <c r="AO142">
        <v>55.8</v>
      </c>
    </row>
    <row r="143" spans="1:41" ht="16.05" customHeight="1" x14ac:dyDescent="0.3">
      <c r="A143" s="50" t="s">
        <v>112</v>
      </c>
      <c r="B143" s="51">
        <v>40.5</v>
      </c>
      <c r="G143" s="66"/>
      <c r="K143" s="66"/>
      <c r="O143" s="66"/>
      <c r="P143">
        <v>0</v>
      </c>
      <c r="AN143" t="s">
        <v>193</v>
      </c>
      <c r="AO143">
        <v>0.1</v>
      </c>
    </row>
    <row r="144" spans="1:41" ht="16.05" customHeight="1" x14ac:dyDescent="0.3">
      <c r="A144" s="50" t="s">
        <v>54</v>
      </c>
      <c r="B144" s="51">
        <v>42.5</v>
      </c>
      <c r="F144" s="66"/>
      <c r="J144" s="66"/>
      <c r="N144" s="66"/>
      <c r="AN144" t="s">
        <v>107</v>
      </c>
      <c r="AO144">
        <v>0</v>
      </c>
    </row>
    <row r="145" spans="1:41" ht="16.05" customHeight="1" x14ac:dyDescent="0.3">
      <c r="A145" s="53" t="s">
        <v>15</v>
      </c>
      <c r="B145" s="54">
        <v>351.4</v>
      </c>
      <c r="D145" s="66"/>
      <c r="AN145" t="s">
        <v>136</v>
      </c>
      <c r="AO145">
        <v>468.9</v>
      </c>
    </row>
    <row r="146" spans="1:41" ht="16.95" customHeight="1" x14ac:dyDescent="0.3">
      <c r="A146" s="47" t="s">
        <v>195</v>
      </c>
      <c r="B146" s="48">
        <v>3</v>
      </c>
      <c r="H146" s="66"/>
      <c r="L146" s="66"/>
      <c r="AN146" t="s">
        <v>196</v>
      </c>
      <c r="AO146">
        <v>12.1</v>
      </c>
    </row>
    <row r="147" spans="1:41" ht="16.95" customHeight="1" x14ac:dyDescent="0.3">
      <c r="A147" s="50" t="s">
        <v>197</v>
      </c>
      <c r="B147" s="51">
        <v>1.8</v>
      </c>
      <c r="AN147" t="s">
        <v>148</v>
      </c>
      <c r="AO147">
        <v>218.6</v>
      </c>
    </row>
    <row r="148" spans="1:41" ht="16.95" customHeight="1" x14ac:dyDescent="0.3">
      <c r="A148" s="50" t="s">
        <v>173</v>
      </c>
      <c r="B148" s="51">
        <v>2.2000000000000002</v>
      </c>
      <c r="H148" s="66"/>
      <c r="L148" s="66"/>
      <c r="AN148" t="s">
        <v>90</v>
      </c>
      <c r="AO148">
        <v>0</v>
      </c>
    </row>
    <row r="149" spans="1:41" ht="16.95" customHeight="1" x14ac:dyDescent="0.3">
      <c r="A149" s="50" t="s">
        <v>150</v>
      </c>
      <c r="B149" s="51">
        <v>0.2</v>
      </c>
      <c r="G149" s="66"/>
      <c r="K149" s="66"/>
      <c r="O149" s="66"/>
      <c r="P149">
        <v>19.100000000000001</v>
      </c>
      <c r="AN149" t="s">
        <v>142</v>
      </c>
      <c r="AO149">
        <v>138.30000000000001</v>
      </c>
    </row>
    <row r="150" spans="1:41" ht="16.95" customHeight="1" x14ac:dyDescent="0.3">
      <c r="A150" s="50" t="s">
        <v>122</v>
      </c>
      <c r="B150" s="51">
        <v>3</v>
      </c>
      <c r="G150" s="66"/>
      <c r="K150" s="66"/>
      <c r="O150" s="66"/>
      <c r="P150">
        <v>0</v>
      </c>
      <c r="AN150" t="s">
        <v>197</v>
      </c>
      <c r="AO150">
        <v>1.8</v>
      </c>
    </row>
    <row r="151" spans="1:41" ht="16.95" customHeight="1" x14ac:dyDescent="0.3">
      <c r="A151" s="50" t="s">
        <v>84</v>
      </c>
      <c r="B151" s="51">
        <v>61.6</v>
      </c>
      <c r="G151" s="66"/>
      <c r="L151" s="66"/>
      <c r="P151" s="66">
        <v>0</v>
      </c>
      <c r="Q151">
        <v>0</v>
      </c>
      <c r="AN151" t="s">
        <v>3</v>
      </c>
      <c r="AO151">
        <v>0</v>
      </c>
    </row>
    <row r="152" spans="1:41" ht="16.95" customHeight="1" x14ac:dyDescent="0.3">
      <c r="A152" s="53" t="s">
        <v>64</v>
      </c>
      <c r="B152" s="54">
        <v>0</v>
      </c>
      <c r="D152" s="66"/>
      <c r="G152" s="66"/>
      <c r="K152" s="66"/>
      <c r="O152" s="66"/>
      <c r="P152">
        <v>38.6</v>
      </c>
      <c r="AN152" t="s">
        <v>195</v>
      </c>
      <c r="AO152">
        <v>3</v>
      </c>
    </row>
    <row r="153" spans="1:41" ht="16.05" customHeight="1" x14ac:dyDescent="0.3">
      <c r="A153" s="47" t="s">
        <v>199</v>
      </c>
      <c r="B153" s="48">
        <v>0</v>
      </c>
      <c r="H153" s="66"/>
      <c r="M153" s="66"/>
      <c r="P153">
        <v>45.5</v>
      </c>
      <c r="Q153">
        <v>181.8</v>
      </c>
      <c r="R153" s="66">
        <v>0.51</v>
      </c>
      <c r="S153">
        <v>814.3</v>
      </c>
      <c r="AN153" t="s">
        <v>53</v>
      </c>
      <c r="AO153">
        <v>47.4</v>
      </c>
    </row>
    <row r="154" spans="1:41" ht="16.05" customHeight="1" x14ac:dyDescent="0.3">
      <c r="A154" s="50" t="s">
        <v>200</v>
      </c>
      <c r="B154" s="51">
        <v>0</v>
      </c>
      <c r="H154" s="66"/>
      <c r="M154" s="66"/>
      <c r="P154">
        <v>28.6</v>
      </c>
      <c r="Q154">
        <v>114.6</v>
      </c>
      <c r="R154" s="66">
        <v>0.51</v>
      </c>
      <c r="S154">
        <v>511.1</v>
      </c>
      <c r="AN154" t="s">
        <v>68</v>
      </c>
      <c r="AO154">
        <v>0.2</v>
      </c>
    </row>
    <row r="155" spans="1:41" ht="16.05" customHeight="1" x14ac:dyDescent="0.3">
      <c r="A155" s="50" t="s">
        <v>193</v>
      </c>
      <c r="B155" s="51">
        <v>0.1</v>
      </c>
      <c r="J155" s="66"/>
      <c r="O155" s="66"/>
      <c r="P155">
        <v>625.20000000000005</v>
      </c>
      <c r="Q155">
        <v>0</v>
      </c>
      <c r="R155">
        <v>0</v>
      </c>
      <c r="S155" s="66">
        <v>0</v>
      </c>
      <c r="T155">
        <v>0</v>
      </c>
      <c r="AN155" t="s">
        <v>85</v>
      </c>
      <c r="AO155">
        <v>0</v>
      </c>
    </row>
    <row r="156" spans="1:41" ht="16.05" customHeight="1" x14ac:dyDescent="0.3">
      <c r="A156" s="50" t="s">
        <v>152</v>
      </c>
      <c r="B156" s="51">
        <v>236.4</v>
      </c>
      <c r="G156" s="66"/>
      <c r="K156" s="66"/>
      <c r="O156" s="66"/>
      <c r="P156">
        <v>0</v>
      </c>
      <c r="AN156" t="s">
        <v>50</v>
      </c>
      <c r="AO156">
        <v>2.6</v>
      </c>
    </row>
    <row r="157" spans="1:41" ht="16.05" customHeight="1" x14ac:dyDescent="0.3">
      <c r="A157" s="50" t="s">
        <v>149</v>
      </c>
      <c r="B157" s="51">
        <v>32.200000000000003</v>
      </c>
      <c r="L157" s="66"/>
      <c r="P157">
        <v>147.80000000000001</v>
      </c>
      <c r="Q157" s="66">
        <v>0.43</v>
      </c>
      <c r="R157">
        <v>561.70000000000005</v>
      </c>
      <c r="S157">
        <v>4</v>
      </c>
      <c r="T157">
        <v>15.9</v>
      </c>
      <c r="U157" s="66">
        <v>0.48</v>
      </c>
      <c r="V157">
        <v>67</v>
      </c>
      <c r="AN157" t="s">
        <v>113</v>
      </c>
      <c r="AO157">
        <v>11.9</v>
      </c>
    </row>
    <row r="158" spans="1:41" ht="16.05" customHeight="1" x14ac:dyDescent="0.3">
      <c r="A158" s="50" t="s">
        <v>177</v>
      </c>
      <c r="B158" s="51">
        <v>0</v>
      </c>
      <c r="H158" s="66"/>
      <c r="L158" s="66"/>
      <c r="P158" s="66">
        <v>0</v>
      </c>
      <c r="Q158">
        <v>0</v>
      </c>
      <c r="AN158" t="s">
        <v>124</v>
      </c>
      <c r="AO158">
        <v>715</v>
      </c>
    </row>
    <row r="159" spans="1:41" ht="16.05" customHeight="1" x14ac:dyDescent="0.3">
      <c r="A159" s="50" t="s">
        <v>131</v>
      </c>
      <c r="B159" s="51">
        <v>0</v>
      </c>
      <c r="I159" s="66"/>
      <c r="M159" s="66"/>
      <c r="P159">
        <v>0</v>
      </c>
      <c r="Q159" s="66">
        <v>0.49</v>
      </c>
      <c r="R159">
        <v>0.1</v>
      </c>
      <c r="AN159" t="s">
        <v>111</v>
      </c>
      <c r="AO159">
        <v>302.10000000000002</v>
      </c>
    </row>
    <row r="160" spans="1:41" ht="16.05" customHeight="1" x14ac:dyDescent="0.3">
      <c r="A160" s="50" t="s">
        <v>12</v>
      </c>
      <c r="B160" s="54">
        <v>1.9</v>
      </c>
      <c r="H160" s="66"/>
      <c r="M160" s="66"/>
      <c r="P160">
        <v>39.6</v>
      </c>
      <c r="Q160" s="66">
        <v>0.48</v>
      </c>
      <c r="R160">
        <v>168.2</v>
      </c>
      <c r="AN160" t="s">
        <v>157</v>
      </c>
      <c r="AO160">
        <v>8.9</v>
      </c>
    </row>
    <row r="161" spans="1:41" ht="14.4" customHeight="1" x14ac:dyDescent="0.3">
      <c r="A161" s="56" t="s">
        <v>175</v>
      </c>
      <c r="B161" s="57">
        <v>150.1</v>
      </c>
      <c r="G161" s="66"/>
      <c r="K161" s="66"/>
      <c r="O161" s="66"/>
      <c r="P161">
        <v>0</v>
      </c>
      <c r="AN161" t="s">
        <v>202</v>
      </c>
      <c r="AO161">
        <v>430.4</v>
      </c>
    </row>
    <row r="162" spans="1:41" x14ac:dyDescent="0.3">
      <c r="A162" s="59" t="s">
        <v>71</v>
      </c>
      <c r="B162" s="60">
        <v>5.8</v>
      </c>
      <c r="K162" s="66"/>
      <c r="O162" s="66"/>
      <c r="P162">
        <v>0.2</v>
      </c>
      <c r="Q162">
        <v>0</v>
      </c>
      <c r="R162">
        <v>0</v>
      </c>
      <c r="S162" s="66">
        <v>0</v>
      </c>
      <c r="T162">
        <v>0</v>
      </c>
      <c r="AN162" t="s">
        <v>109</v>
      </c>
      <c r="AO162">
        <v>232.5</v>
      </c>
    </row>
    <row r="163" spans="1:41" x14ac:dyDescent="0.3">
      <c r="A163" s="62" t="s">
        <v>59</v>
      </c>
      <c r="B163" s="63">
        <v>0.1</v>
      </c>
      <c r="H163" s="66"/>
      <c r="L163" s="66"/>
      <c r="P163" s="66">
        <v>0</v>
      </c>
      <c r="Q163">
        <v>0</v>
      </c>
      <c r="AN163" t="s">
        <v>167</v>
      </c>
      <c r="AO163">
        <v>200.2</v>
      </c>
    </row>
    <row r="164" spans="1:41" x14ac:dyDescent="0.3">
      <c r="A164" s="56" t="s">
        <v>191</v>
      </c>
      <c r="B164" s="57">
        <v>7.6</v>
      </c>
      <c r="I164" s="66"/>
      <c r="O164" s="66"/>
      <c r="P164">
        <v>5</v>
      </c>
      <c r="Q164">
        <v>979.2</v>
      </c>
      <c r="R164">
        <v>233.1</v>
      </c>
      <c r="S164">
        <v>932.6</v>
      </c>
      <c r="T164" s="66">
        <v>0.49</v>
      </c>
      <c r="U164">
        <v>4</v>
      </c>
      <c r="V164">
        <v>42.3</v>
      </c>
      <c r="AN164" t="s">
        <v>47</v>
      </c>
      <c r="AO164">
        <v>0</v>
      </c>
    </row>
    <row r="165" spans="1:41" x14ac:dyDescent="0.3">
      <c r="A165" s="59" t="s">
        <v>176</v>
      </c>
      <c r="B165" s="60">
        <v>0.7</v>
      </c>
      <c r="G165" s="66"/>
      <c r="K165" s="66"/>
      <c r="O165" s="66"/>
      <c r="P165">
        <v>0</v>
      </c>
      <c r="AN165" t="s">
        <v>182</v>
      </c>
      <c r="AO165">
        <v>0</v>
      </c>
    </row>
    <row r="166" spans="1:41" x14ac:dyDescent="0.3">
      <c r="A166" s="59" t="s">
        <v>171</v>
      </c>
      <c r="B166" s="60">
        <v>24.1</v>
      </c>
      <c r="I166" s="66"/>
      <c r="N166" s="66"/>
      <c r="P166">
        <v>0</v>
      </c>
      <c r="Q166">
        <v>0</v>
      </c>
      <c r="R166" s="66">
        <v>0</v>
      </c>
      <c r="S166">
        <v>0</v>
      </c>
      <c r="AN166" t="s">
        <v>200</v>
      </c>
      <c r="AO166">
        <v>0</v>
      </c>
    </row>
    <row r="167" spans="1:41" x14ac:dyDescent="0.3">
      <c r="A167" s="59" t="s">
        <v>87</v>
      </c>
      <c r="B167" s="60">
        <v>44.7</v>
      </c>
      <c r="H167" s="66"/>
      <c r="L167" s="66"/>
      <c r="P167" s="66">
        <v>0</v>
      </c>
      <c r="Q167">
        <v>0</v>
      </c>
      <c r="AN167" t="s">
        <v>156</v>
      </c>
      <c r="AO167">
        <v>48.3</v>
      </c>
    </row>
    <row r="168" spans="1:41" x14ac:dyDescent="0.3">
      <c r="A168" s="62" t="s">
        <v>4</v>
      </c>
      <c r="B168" s="63">
        <v>3.4</v>
      </c>
      <c r="J168" s="66"/>
      <c r="O168" s="66"/>
      <c r="P168">
        <v>929.6</v>
      </c>
      <c r="Q168">
        <v>9.6</v>
      </c>
      <c r="R168">
        <v>38.5</v>
      </c>
      <c r="S168" s="66">
        <v>0.45</v>
      </c>
      <c r="T168">
        <v>151.4</v>
      </c>
      <c r="AN168" t="s">
        <v>20</v>
      </c>
      <c r="AO168">
        <v>16.899999999999999</v>
      </c>
    </row>
    <row r="169" spans="1:41" x14ac:dyDescent="0.3">
      <c r="A169" s="56" t="s">
        <v>202</v>
      </c>
      <c r="B169" s="57">
        <v>430.4</v>
      </c>
      <c r="J169" s="66"/>
      <c r="N169" s="66"/>
      <c r="P169">
        <v>0.1</v>
      </c>
      <c r="Q169">
        <v>0.5</v>
      </c>
      <c r="R169" s="66">
        <v>0.47</v>
      </c>
      <c r="S169">
        <v>1.9</v>
      </c>
      <c r="AN169" t="s">
        <v>199</v>
      </c>
      <c r="AO169">
        <v>0</v>
      </c>
    </row>
    <row r="170" spans="1:41" x14ac:dyDescent="0.3">
      <c r="A170" s="59" t="s">
        <v>196</v>
      </c>
      <c r="B170" s="60">
        <v>12.1</v>
      </c>
      <c r="G170" s="66"/>
      <c r="K170" s="66"/>
      <c r="O170" s="66"/>
      <c r="P170">
        <v>0</v>
      </c>
      <c r="AN170" t="s">
        <v>45</v>
      </c>
      <c r="AO170">
        <v>0</v>
      </c>
    </row>
    <row r="171" spans="1:41" x14ac:dyDescent="0.3">
      <c r="A171" s="59" t="s">
        <v>183</v>
      </c>
      <c r="B171" s="60">
        <v>52.5</v>
      </c>
      <c r="J171" s="66"/>
      <c r="N171" s="66"/>
      <c r="P171">
        <v>0.1</v>
      </c>
      <c r="Q171">
        <v>0.5</v>
      </c>
      <c r="R171" s="66">
        <v>0.48</v>
      </c>
      <c r="S171">
        <v>1.9</v>
      </c>
      <c r="AN171" t="s">
        <v>153</v>
      </c>
      <c r="AO171">
        <v>131.5</v>
      </c>
    </row>
    <row r="172" spans="1:41" x14ac:dyDescent="0.3">
      <c r="A172" s="59" t="s">
        <v>178</v>
      </c>
      <c r="B172" s="60">
        <v>124</v>
      </c>
      <c r="G172" s="66"/>
      <c r="K172" s="66"/>
      <c r="O172" s="66"/>
      <c r="P172">
        <v>0</v>
      </c>
      <c r="AN172" t="s">
        <v>32</v>
      </c>
      <c r="AO172">
        <v>2.2000000000000002</v>
      </c>
    </row>
    <row r="173" spans="1:41" x14ac:dyDescent="0.3">
      <c r="A173" s="59" t="s">
        <v>172</v>
      </c>
      <c r="B173" s="60">
        <v>0</v>
      </c>
      <c r="G173" s="66"/>
      <c r="K173" s="66"/>
      <c r="O173" s="66"/>
      <c r="P173">
        <v>0</v>
      </c>
      <c r="AN173" t="s">
        <v>25</v>
      </c>
      <c r="AO173">
        <v>894.4</v>
      </c>
    </row>
    <row r="174" spans="1:41" x14ac:dyDescent="0.3">
      <c r="A174" s="59" t="s">
        <v>170</v>
      </c>
      <c r="B174" s="60">
        <v>150</v>
      </c>
      <c r="D174" s="66"/>
      <c r="G174" s="66"/>
      <c r="K174" s="66"/>
      <c r="O174" s="66"/>
      <c r="P174">
        <v>0</v>
      </c>
      <c r="AN174" t="s">
        <v>181</v>
      </c>
      <c r="AO174">
        <v>0.7</v>
      </c>
    </row>
    <row r="175" spans="1:41" x14ac:dyDescent="0.3">
      <c r="A175" s="59" t="s">
        <v>127</v>
      </c>
      <c r="B175" s="60">
        <v>64.599999999999994</v>
      </c>
      <c r="H175" s="66"/>
      <c r="L175" s="66"/>
      <c r="P175" s="66">
        <v>0</v>
      </c>
      <c r="Q175">
        <v>0</v>
      </c>
      <c r="AN175" t="s">
        <v>104</v>
      </c>
      <c r="AO175">
        <v>477.2</v>
      </c>
    </row>
    <row r="176" spans="1:41" x14ac:dyDescent="0.3">
      <c r="A176" s="62" t="s">
        <v>66</v>
      </c>
      <c r="B176" s="63">
        <v>108</v>
      </c>
      <c r="J176" s="66"/>
      <c r="N176" s="66"/>
      <c r="P176">
        <v>0.6</v>
      </c>
      <c r="Q176">
        <v>2.5</v>
      </c>
      <c r="R176" s="66">
        <v>0.48</v>
      </c>
      <c r="S176">
        <v>10.199999999999999</v>
      </c>
      <c r="AN176" t="s">
        <v>179</v>
      </c>
      <c r="AO176">
        <v>536.4</v>
      </c>
    </row>
    <row r="177" spans="1:41" x14ac:dyDescent="0.3">
      <c r="A177" s="56" t="s">
        <v>141</v>
      </c>
      <c r="B177" s="57">
        <v>1.6</v>
      </c>
      <c r="J177" s="66"/>
      <c r="P177" s="66">
        <v>0.49</v>
      </c>
      <c r="Q177">
        <v>11</v>
      </c>
      <c r="R177">
        <v>605.70000000000005</v>
      </c>
      <c r="S177">
        <v>567.29999999999995</v>
      </c>
      <c r="T177">
        <v>2</v>
      </c>
      <c r="U177">
        <v>269.10000000000002</v>
      </c>
      <c r="V177" s="66">
        <v>0.49</v>
      </c>
      <c r="W177">
        <v>9</v>
      </c>
      <c r="X177">
        <v>771.8</v>
      </c>
      <c r="AN177" t="s">
        <v>188</v>
      </c>
      <c r="AO177">
        <v>3.2</v>
      </c>
    </row>
    <row r="178" spans="1:41" x14ac:dyDescent="0.3">
      <c r="A178" s="59" t="s">
        <v>133</v>
      </c>
      <c r="B178" s="60">
        <v>0</v>
      </c>
      <c r="AN178" t="s">
        <v>103</v>
      </c>
      <c r="AO178">
        <v>192</v>
      </c>
    </row>
    <row r="179" spans="1:41" x14ac:dyDescent="0.3">
      <c r="A179" s="59" t="s">
        <v>105</v>
      </c>
      <c r="B179" s="60">
        <v>9.5</v>
      </c>
      <c r="G179" s="66"/>
      <c r="K179" s="66"/>
      <c r="O179" s="66"/>
      <c r="P179">
        <v>4.2</v>
      </c>
      <c r="AN179" t="s">
        <v>18</v>
      </c>
      <c r="AO179">
        <v>0.4</v>
      </c>
    </row>
    <row r="180" spans="1:41" x14ac:dyDescent="0.3">
      <c r="A180" s="62" t="s">
        <v>21</v>
      </c>
      <c r="B180" s="63">
        <v>0.6</v>
      </c>
      <c r="J180" s="66"/>
      <c r="O180" s="66"/>
      <c r="P180">
        <v>1</v>
      </c>
      <c r="Q180">
        <v>822.3</v>
      </c>
      <c r="R180">
        <v>0.2</v>
      </c>
      <c r="S180">
        <v>0.8</v>
      </c>
      <c r="T180" s="66">
        <v>0.46</v>
      </c>
      <c r="U180">
        <v>3.2</v>
      </c>
      <c r="AN180" t="s">
        <v>187</v>
      </c>
      <c r="AO180">
        <v>0.1</v>
      </c>
    </row>
    <row r="181" spans="1:41" x14ac:dyDescent="0.3">
      <c r="A181" s="56" t="s">
        <v>124</v>
      </c>
      <c r="B181" s="57">
        <v>715</v>
      </c>
      <c r="K181" s="66"/>
      <c r="P181" s="66">
        <v>0.44</v>
      </c>
      <c r="Q181">
        <v>1</v>
      </c>
      <c r="R181">
        <v>71.3</v>
      </c>
      <c r="S181">
        <v>7.2</v>
      </c>
      <c r="T181">
        <v>28.9</v>
      </c>
      <c r="U181" s="66">
        <v>0.49</v>
      </c>
      <c r="V181">
        <v>123.4</v>
      </c>
      <c r="AN181" t="s">
        <v>186</v>
      </c>
      <c r="AO181">
        <v>1</v>
      </c>
    </row>
    <row r="182" spans="1:41" x14ac:dyDescent="0.3">
      <c r="A182" s="59" t="s">
        <v>148</v>
      </c>
      <c r="B182" s="60">
        <v>218.6</v>
      </c>
      <c r="E182" s="66"/>
      <c r="H182" s="66"/>
      <c r="M182" s="66"/>
      <c r="P182">
        <v>154.69999999999999</v>
      </c>
      <c r="Q182">
        <v>618.9</v>
      </c>
      <c r="R182" s="66">
        <v>0.5</v>
      </c>
      <c r="S182">
        <v>2</v>
      </c>
      <c r="T182">
        <v>708.1</v>
      </c>
      <c r="AN182" t="s">
        <v>121</v>
      </c>
      <c r="AO182">
        <v>3.4</v>
      </c>
    </row>
    <row r="183" spans="1:41" x14ac:dyDescent="0.3">
      <c r="A183" s="59" t="s">
        <v>94</v>
      </c>
      <c r="B183" s="60">
        <v>483.2</v>
      </c>
      <c r="AN183" t="s">
        <v>88</v>
      </c>
      <c r="AO183">
        <v>0</v>
      </c>
    </row>
    <row r="184" spans="1:41" x14ac:dyDescent="0.3">
      <c r="A184" s="59" t="s">
        <v>56</v>
      </c>
      <c r="B184" s="60">
        <v>190.5</v>
      </c>
      <c r="H184" s="66"/>
      <c r="M184" s="66"/>
      <c r="P184">
        <v>12.2</v>
      </c>
      <c r="Q184">
        <v>48.8</v>
      </c>
      <c r="R184" s="66">
        <v>0.5</v>
      </c>
      <c r="S184">
        <v>212.8</v>
      </c>
      <c r="AN184" t="s">
        <v>29</v>
      </c>
      <c r="AO184">
        <v>5.2</v>
      </c>
    </row>
    <row r="185" spans="1:41" x14ac:dyDescent="0.3">
      <c r="A185" s="62" t="s">
        <v>48</v>
      </c>
      <c r="B185" s="63">
        <v>1020.5</v>
      </c>
      <c r="AN185" t="s">
        <v>92</v>
      </c>
      <c r="AO185">
        <v>475.7</v>
      </c>
    </row>
    <row r="186" spans="1:41" x14ac:dyDescent="0.3">
      <c r="G186" s="66"/>
      <c r="K186" s="66"/>
      <c r="O186" s="66"/>
      <c r="P186">
        <v>0</v>
      </c>
    </row>
    <row r="187" spans="1:41" x14ac:dyDescent="0.3">
      <c r="K187" s="66"/>
      <c r="O187" s="66"/>
      <c r="P187">
        <v>0</v>
      </c>
      <c r="Q187">
        <v>0</v>
      </c>
      <c r="R187">
        <v>0</v>
      </c>
      <c r="S187" s="66">
        <v>0</v>
      </c>
      <c r="T187">
        <v>0</v>
      </c>
    </row>
    <row r="188" spans="1:41" x14ac:dyDescent="0.3">
      <c r="L188" s="66"/>
      <c r="P188" s="66">
        <v>0</v>
      </c>
      <c r="Q188">
        <v>0</v>
      </c>
      <c r="R188">
        <v>0</v>
      </c>
      <c r="S188">
        <v>0</v>
      </c>
      <c r="T188" s="66">
        <v>0</v>
      </c>
      <c r="U188">
        <v>0</v>
      </c>
    </row>
    <row r="189" spans="1:41" x14ac:dyDescent="0.3">
      <c r="H189" s="66"/>
      <c r="L189" s="66"/>
      <c r="P189" s="66">
        <v>0.48</v>
      </c>
      <c r="Q189">
        <v>0.6</v>
      </c>
    </row>
    <row r="190" spans="1:41" x14ac:dyDescent="0.3">
      <c r="H190" s="66"/>
      <c r="L190" s="66"/>
      <c r="P190" s="66">
        <v>0.47</v>
      </c>
      <c r="Q190">
        <v>16.600000000000001</v>
      </c>
    </row>
    <row r="191" spans="1:41" x14ac:dyDescent="0.3">
      <c r="K191" s="66"/>
      <c r="O191" s="66"/>
      <c r="P191">
        <v>0</v>
      </c>
      <c r="Q191">
        <v>0</v>
      </c>
      <c r="R191">
        <v>0</v>
      </c>
      <c r="S191" s="66">
        <v>0</v>
      </c>
      <c r="T191">
        <v>0</v>
      </c>
    </row>
    <row r="193" spans="7:25" x14ac:dyDescent="0.3">
      <c r="G193" s="66"/>
      <c r="K193" s="66"/>
      <c r="O193" s="66"/>
      <c r="P193">
        <v>0</v>
      </c>
    </row>
    <row r="194" spans="7:25" x14ac:dyDescent="0.3">
      <c r="J194" s="66"/>
      <c r="O194" s="66"/>
      <c r="P194">
        <v>508.9</v>
      </c>
      <c r="Q194">
        <v>9.1</v>
      </c>
      <c r="R194">
        <v>36.299999999999997</v>
      </c>
      <c r="S194" s="66">
        <v>0.48</v>
      </c>
      <c r="T194">
        <v>151.6</v>
      </c>
    </row>
    <row r="195" spans="7:25" x14ac:dyDescent="0.3">
      <c r="H195" s="66"/>
      <c r="L195" s="66"/>
      <c r="P195" s="66">
        <v>0</v>
      </c>
      <c r="Q195">
        <v>0</v>
      </c>
    </row>
    <row r="196" spans="7:25" x14ac:dyDescent="0.3">
      <c r="K196" s="66"/>
      <c r="P196" s="66">
        <v>0.44</v>
      </c>
      <c r="Q196">
        <v>3</v>
      </c>
      <c r="R196">
        <v>347.5</v>
      </c>
      <c r="S196">
        <v>29</v>
      </c>
      <c r="T196">
        <v>115.9</v>
      </c>
      <c r="U196" s="66">
        <v>0.48</v>
      </c>
      <c r="V196">
        <v>488.2</v>
      </c>
    </row>
    <row r="197" spans="7:25" x14ac:dyDescent="0.3">
      <c r="H197" s="66"/>
      <c r="L197" s="66"/>
      <c r="P197" s="66">
        <v>0.46</v>
      </c>
      <c r="Q197">
        <v>0.6</v>
      </c>
    </row>
    <row r="198" spans="7:25" x14ac:dyDescent="0.3">
      <c r="H198" s="66"/>
      <c r="N198" s="66"/>
      <c r="P198">
        <v>483.4</v>
      </c>
      <c r="Q198">
        <v>349.1</v>
      </c>
      <c r="R198">
        <v>1</v>
      </c>
      <c r="S198">
        <v>396.3</v>
      </c>
      <c r="T198" s="66">
        <v>0.51</v>
      </c>
      <c r="U198">
        <v>6</v>
      </c>
      <c r="V198">
        <v>294.2</v>
      </c>
    </row>
    <row r="199" spans="7:25" x14ac:dyDescent="0.3">
      <c r="H199" s="66"/>
      <c r="N199" s="66"/>
      <c r="P199">
        <v>205.9</v>
      </c>
      <c r="Q199">
        <v>156.5</v>
      </c>
      <c r="R199">
        <v>625.9</v>
      </c>
      <c r="S199" s="66">
        <v>0.51</v>
      </c>
      <c r="T199">
        <v>2</v>
      </c>
      <c r="U199">
        <v>780.8</v>
      </c>
    </row>
    <row r="200" spans="7:25" x14ac:dyDescent="0.3">
      <c r="G200" s="66"/>
      <c r="K200" s="66"/>
      <c r="O200" s="66"/>
      <c r="P200">
        <v>0</v>
      </c>
    </row>
    <row r="201" spans="7:25" x14ac:dyDescent="0.3">
      <c r="G201" s="66"/>
      <c r="L201" s="66"/>
      <c r="P201">
        <v>565.5</v>
      </c>
      <c r="Q201" s="66">
        <v>0.52</v>
      </c>
      <c r="R201">
        <v>2</v>
      </c>
      <c r="S201">
        <v>556.5</v>
      </c>
    </row>
    <row r="202" spans="7:25" x14ac:dyDescent="0.3">
      <c r="I202" s="66"/>
      <c r="M202" s="66"/>
      <c r="P202">
        <v>0</v>
      </c>
      <c r="Q202" s="66">
        <v>0</v>
      </c>
      <c r="R202">
        <v>0</v>
      </c>
    </row>
    <row r="203" spans="7:25" x14ac:dyDescent="0.3">
      <c r="G203" s="66"/>
      <c r="K203" s="66"/>
      <c r="O203" s="66"/>
      <c r="P203">
        <v>0</v>
      </c>
    </row>
    <row r="204" spans="7:25" x14ac:dyDescent="0.3">
      <c r="G204" s="66"/>
      <c r="K204" s="66"/>
      <c r="O204" s="66"/>
      <c r="P204">
        <v>1.6</v>
      </c>
    </row>
    <row r="205" spans="7:25" x14ac:dyDescent="0.3">
      <c r="G205" s="66"/>
      <c r="K205" s="66"/>
      <c r="O205" s="66"/>
      <c r="P205">
        <v>2.5</v>
      </c>
    </row>
    <row r="206" spans="7:25" x14ac:dyDescent="0.3">
      <c r="G206" s="66"/>
      <c r="K206" s="66"/>
      <c r="O206" s="66"/>
      <c r="P206">
        <v>0</v>
      </c>
    </row>
    <row r="207" spans="7:25" x14ac:dyDescent="0.3">
      <c r="I207" s="66"/>
      <c r="M207" s="66"/>
      <c r="P207">
        <v>0</v>
      </c>
      <c r="Q207" s="66">
        <v>0</v>
      </c>
      <c r="R207">
        <v>0</v>
      </c>
    </row>
    <row r="208" spans="7:25" x14ac:dyDescent="0.3">
      <c r="K208" s="66"/>
      <c r="P208">
        <v>578</v>
      </c>
      <c r="Q208" s="66">
        <v>0.49</v>
      </c>
      <c r="R208">
        <v>6</v>
      </c>
      <c r="S208">
        <v>836.4</v>
      </c>
      <c r="T208">
        <v>286.3</v>
      </c>
      <c r="U208">
        <v>1</v>
      </c>
      <c r="V208">
        <v>145.19999999999999</v>
      </c>
      <c r="W208" s="66">
        <v>0.51</v>
      </c>
      <c r="X208">
        <v>5</v>
      </c>
      <c r="Y208">
        <v>153.19999999999999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D708C-5A01-46D6-B4DA-CCDE8B299205}">
  <dimension ref="A1:D185"/>
  <sheetViews>
    <sheetView zoomScale="140" zoomScaleNormal="140" workbookViewId="0">
      <selection activeCell="C2" sqref="C2"/>
    </sheetView>
  </sheetViews>
  <sheetFormatPr defaultRowHeight="14.4" x14ac:dyDescent="0.3"/>
  <cols>
    <col min="1" max="1" width="23.109375" bestFit="1" customWidth="1"/>
    <col min="2" max="2" width="14.109375" bestFit="1" customWidth="1"/>
    <col min="3" max="3" width="57.44140625" style="88" bestFit="1" customWidth="1"/>
    <col min="4" max="4" width="19.21875" style="88" bestFit="1" customWidth="1"/>
  </cols>
  <sheetData>
    <row r="1" spans="1:4" ht="16.2" x14ac:dyDescent="0.3">
      <c r="A1" s="1" t="s">
        <v>205</v>
      </c>
      <c r="B1" s="1" t="s">
        <v>212</v>
      </c>
      <c r="C1" s="65" t="s">
        <v>235</v>
      </c>
      <c r="D1" s="89" t="s">
        <v>211</v>
      </c>
    </row>
    <row r="2" spans="1:4" ht="14.4" customHeight="1" x14ac:dyDescent="0.3">
      <c r="A2" s="2" t="s">
        <v>3</v>
      </c>
      <c r="B2" s="2">
        <v>560</v>
      </c>
      <c r="C2" s="67">
        <v>0</v>
      </c>
      <c r="D2" s="3">
        <f>IFERROR(CONVERT(C2,"MW","W")/CONVERT(B2,"km^2","m^2"),0)</f>
        <v>0</v>
      </c>
    </row>
    <row r="3" spans="1:4" ht="14.4" customHeight="1" x14ac:dyDescent="0.3">
      <c r="A3" s="5" t="s">
        <v>6</v>
      </c>
      <c r="B3" s="5">
        <v>576</v>
      </c>
      <c r="C3" s="68">
        <v>0</v>
      </c>
      <c r="D3" s="6">
        <f t="shared" ref="D3:D66" si="0">IFERROR(CONVERT(C3,"MW","W")/CONVERT(B3,"km^2","m^2"),0)</f>
        <v>0</v>
      </c>
    </row>
    <row r="4" spans="1:4" ht="14.4" customHeight="1" x14ac:dyDescent="0.3">
      <c r="A4" s="5" t="s">
        <v>2</v>
      </c>
      <c r="B4" s="5">
        <v>1029</v>
      </c>
      <c r="C4" s="68">
        <v>0</v>
      </c>
      <c r="D4" s="6">
        <f t="shared" si="0"/>
        <v>0</v>
      </c>
    </row>
    <row r="5" spans="1:4" x14ac:dyDescent="0.3">
      <c r="A5" s="5" t="s">
        <v>11</v>
      </c>
      <c r="B5" s="5">
        <v>1872</v>
      </c>
      <c r="C5" s="68">
        <v>293.5</v>
      </c>
      <c r="D5" s="6">
        <f t="shared" si="0"/>
        <v>0.15678418803418806</v>
      </c>
    </row>
    <row r="6" spans="1:4" x14ac:dyDescent="0.3">
      <c r="A6" s="8" t="s">
        <v>14</v>
      </c>
      <c r="B6" s="8">
        <v>726</v>
      </c>
      <c r="C6" s="69">
        <v>0</v>
      </c>
      <c r="D6" s="9">
        <f t="shared" si="0"/>
        <v>0</v>
      </c>
    </row>
    <row r="7" spans="1:4" ht="14.4" customHeight="1" x14ac:dyDescent="0.3">
      <c r="A7" s="2" t="s">
        <v>18</v>
      </c>
      <c r="B7" s="2">
        <v>264</v>
      </c>
      <c r="C7" s="67">
        <v>1.6</v>
      </c>
      <c r="D7" s="3">
        <f t="shared" si="0"/>
        <v>6.0606060606060606E-3</v>
      </c>
    </row>
    <row r="8" spans="1:4" x14ac:dyDescent="0.3">
      <c r="A8" s="5" t="s">
        <v>17</v>
      </c>
      <c r="B8" s="5">
        <v>948</v>
      </c>
      <c r="C8" s="68">
        <v>0</v>
      </c>
      <c r="D8" s="6">
        <f t="shared" si="0"/>
        <v>0</v>
      </c>
    </row>
    <row r="9" spans="1:4" x14ac:dyDescent="0.3">
      <c r="A9" s="5" t="s">
        <v>23</v>
      </c>
      <c r="B9" s="5">
        <v>275</v>
      </c>
      <c r="C9" s="68">
        <v>0</v>
      </c>
      <c r="D9" s="6">
        <f t="shared" si="0"/>
        <v>0</v>
      </c>
    </row>
    <row r="10" spans="1:4" x14ac:dyDescent="0.3">
      <c r="A10" s="8" t="s">
        <v>26</v>
      </c>
      <c r="B10" s="8">
        <v>146</v>
      </c>
      <c r="C10" s="69">
        <v>0</v>
      </c>
      <c r="D10" s="9">
        <f t="shared" si="0"/>
        <v>0</v>
      </c>
    </row>
    <row r="11" spans="1:4" x14ac:dyDescent="0.3">
      <c r="A11" s="2" t="s">
        <v>29</v>
      </c>
      <c r="B11" s="2">
        <v>836</v>
      </c>
      <c r="C11" s="67">
        <v>21</v>
      </c>
      <c r="D11" s="3">
        <f t="shared" si="0"/>
        <v>2.5119617224880382E-2</v>
      </c>
    </row>
    <row r="12" spans="1:4" x14ac:dyDescent="0.3">
      <c r="A12" s="5" t="s">
        <v>32</v>
      </c>
      <c r="B12" s="5">
        <v>454</v>
      </c>
      <c r="C12" s="68">
        <v>8.6999999999999993</v>
      </c>
      <c r="D12" s="6">
        <f t="shared" si="0"/>
        <v>1.9162995594713655E-2</v>
      </c>
    </row>
    <row r="13" spans="1:4" x14ac:dyDescent="0.3">
      <c r="A13" s="5" t="s">
        <v>35</v>
      </c>
      <c r="B13" s="5">
        <v>937</v>
      </c>
      <c r="C13" s="68">
        <v>5.4</v>
      </c>
      <c r="D13" s="6">
        <f t="shared" si="0"/>
        <v>5.763073639274279E-3</v>
      </c>
    </row>
    <row r="14" spans="1:4" x14ac:dyDescent="0.3">
      <c r="A14" s="5" t="s">
        <v>38</v>
      </c>
      <c r="B14" s="5">
        <v>1062</v>
      </c>
      <c r="C14" s="68">
        <v>6.5</v>
      </c>
      <c r="D14" s="6">
        <f t="shared" si="0"/>
        <v>6.1205273069679846E-3</v>
      </c>
    </row>
    <row r="15" spans="1:4" x14ac:dyDescent="0.3">
      <c r="A15" s="5" t="s">
        <v>30</v>
      </c>
      <c r="B15" s="5">
        <v>260</v>
      </c>
      <c r="C15" s="68">
        <v>2.2000000000000002</v>
      </c>
      <c r="D15" s="9">
        <f t="shared" si="0"/>
        <v>8.4615384615384613E-3</v>
      </c>
    </row>
    <row r="16" spans="1:4" ht="14.4" customHeight="1" x14ac:dyDescent="0.3">
      <c r="A16" s="11" t="s">
        <v>45</v>
      </c>
      <c r="B16" s="11">
        <v>862</v>
      </c>
      <c r="C16" s="70">
        <v>0</v>
      </c>
      <c r="D16" s="12">
        <f t="shared" si="0"/>
        <v>0</v>
      </c>
    </row>
    <row r="17" spans="1:4" x14ac:dyDescent="0.3">
      <c r="A17" s="14" t="s">
        <v>47</v>
      </c>
      <c r="B17" s="14">
        <v>280</v>
      </c>
      <c r="C17" s="71">
        <v>0</v>
      </c>
      <c r="D17" s="15">
        <f t="shared" si="0"/>
        <v>0</v>
      </c>
    </row>
    <row r="18" spans="1:4" x14ac:dyDescent="0.3">
      <c r="A18" s="14" t="s">
        <v>50</v>
      </c>
      <c r="B18" s="14">
        <v>1590</v>
      </c>
      <c r="C18" s="71">
        <v>10.6</v>
      </c>
      <c r="D18" s="15">
        <f t="shared" si="0"/>
        <v>6.6666666666666671E-3</v>
      </c>
    </row>
    <row r="19" spans="1:4" x14ac:dyDescent="0.3">
      <c r="A19" s="14" t="s">
        <v>53</v>
      </c>
      <c r="B19" s="14">
        <v>614</v>
      </c>
      <c r="C19" s="71">
        <v>189.4</v>
      </c>
      <c r="D19" s="15">
        <f t="shared" si="0"/>
        <v>0.30846905537459285</v>
      </c>
    </row>
    <row r="20" spans="1:4" x14ac:dyDescent="0.3">
      <c r="A20" s="14" t="s">
        <v>55</v>
      </c>
      <c r="B20" s="14">
        <v>440</v>
      </c>
      <c r="C20" s="71">
        <v>589.9</v>
      </c>
      <c r="D20" s="15">
        <f t="shared" si="0"/>
        <v>1.3406818181818181</v>
      </c>
    </row>
    <row r="21" spans="1:4" x14ac:dyDescent="0.3">
      <c r="A21" s="14" t="s">
        <v>58</v>
      </c>
      <c r="B21" s="14">
        <v>2779</v>
      </c>
      <c r="C21" s="71">
        <v>7.5</v>
      </c>
      <c r="D21" s="15">
        <f t="shared" si="0"/>
        <v>2.6988125224901042E-3</v>
      </c>
    </row>
    <row r="22" spans="1:4" x14ac:dyDescent="0.3">
      <c r="A22" s="14" t="s">
        <v>61</v>
      </c>
      <c r="B22" s="14">
        <v>750</v>
      </c>
      <c r="C22" s="71">
        <v>0</v>
      </c>
      <c r="D22" s="15">
        <f t="shared" si="0"/>
        <v>0</v>
      </c>
    </row>
    <row r="23" spans="1:4" x14ac:dyDescent="0.3">
      <c r="A23" s="14" t="s">
        <v>63</v>
      </c>
      <c r="B23" s="14">
        <v>868</v>
      </c>
      <c r="C23" s="71">
        <v>2505</v>
      </c>
      <c r="D23" s="15">
        <f t="shared" si="0"/>
        <v>2.8859447004608296</v>
      </c>
    </row>
    <row r="24" spans="1:4" x14ac:dyDescent="0.3">
      <c r="A24" s="14" t="s">
        <v>65</v>
      </c>
      <c r="B24" s="14">
        <v>425</v>
      </c>
      <c r="C24" s="71">
        <v>0</v>
      </c>
      <c r="D24" s="15">
        <f t="shared" si="0"/>
        <v>0</v>
      </c>
    </row>
    <row r="25" spans="1:4" x14ac:dyDescent="0.3">
      <c r="A25" s="17" t="s">
        <v>24</v>
      </c>
      <c r="B25" s="17">
        <v>1338</v>
      </c>
      <c r="C25" s="72">
        <v>0</v>
      </c>
      <c r="D25" s="18">
        <f t="shared" si="0"/>
        <v>0</v>
      </c>
    </row>
    <row r="26" spans="1:4" x14ac:dyDescent="0.3">
      <c r="A26" s="11" t="s">
        <v>70</v>
      </c>
      <c r="B26" s="11">
        <v>212</v>
      </c>
      <c r="C26" s="70">
        <v>704.4</v>
      </c>
      <c r="D26" s="12">
        <f t="shared" si="0"/>
        <v>3.3226415094339621</v>
      </c>
    </row>
    <row r="27" spans="1:4" x14ac:dyDescent="0.3">
      <c r="A27" s="14" t="s">
        <v>73</v>
      </c>
      <c r="B27" s="14">
        <v>424</v>
      </c>
      <c r="C27" s="71">
        <v>1213.0999999999999</v>
      </c>
      <c r="D27" s="15">
        <f t="shared" si="0"/>
        <v>2.8610849056603773</v>
      </c>
    </row>
    <row r="28" spans="1:4" x14ac:dyDescent="0.3">
      <c r="A28" s="14" t="s">
        <v>75</v>
      </c>
      <c r="B28" s="14">
        <v>278</v>
      </c>
      <c r="C28" s="71">
        <v>880.7</v>
      </c>
      <c r="D28" s="15">
        <f t="shared" si="0"/>
        <v>3.1679856115107912</v>
      </c>
    </row>
    <row r="29" spans="1:4" x14ac:dyDescent="0.3">
      <c r="A29" s="17" t="s">
        <v>39</v>
      </c>
      <c r="B29" s="17">
        <v>1231</v>
      </c>
      <c r="C29" s="72">
        <v>3805</v>
      </c>
      <c r="D29" s="18">
        <f t="shared" si="0"/>
        <v>3.0909829406986189</v>
      </c>
    </row>
    <row r="30" spans="1:4" ht="16.95" customHeight="1" x14ac:dyDescent="0.3">
      <c r="A30" s="11" t="s">
        <v>43</v>
      </c>
      <c r="B30" s="11">
        <v>1877</v>
      </c>
      <c r="C30" s="70">
        <v>2.6</v>
      </c>
      <c r="D30" s="12">
        <f t="shared" si="0"/>
        <v>1.3851891315929674E-3</v>
      </c>
    </row>
    <row r="31" spans="1:4" ht="16.95" customHeight="1" x14ac:dyDescent="0.3">
      <c r="A31" s="14" t="s">
        <v>83</v>
      </c>
      <c r="B31" s="14">
        <v>669</v>
      </c>
      <c r="C31" s="71">
        <v>0</v>
      </c>
      <c r="D31" s="15">
        <f t="shared" si="0"/>
        <v>0</v>
      </c>
    </row>
    <row r="32" spans="1:4" ht="16.95" customHeight="1" x14ac:dyDescent="0.3">
      <c r="A32" s="17" t="s">
        <v>86</v>
      </c>
      <c r="B32" s="17">
        <v>1759</v>
      </c>
      <c r="C32" s="72">
        <v>0</v>
      </c>
      <c r="D32" s="18">
        <f t="shared" si="0"/>
        <v>0</v>
      </c>
    </row>
    <row r="33" spans="1:4" x14ac:dyDescent="0.3">
      <c r="A33" s="11" t="s">
        <v>90</v>
      </c>
      <c r="B33" s="11">
        <v>410</v>
      </c>
      <c r="C33" s="70">
        <v>0</v>
      </c>
      <c r="D33" s="12">
        <f t="shared" si="0"/>
        <v>0</v>
      </c>
    </row>
    <row r="34" spans="1:4" x14ac:dyDescent="0.3">
      <c r="A34" s="14" t="s">
        <v>93</v>
      </c>
      <c r="B34" s="14">
        <v>434</v>
      </c>
      <c r="C34" s="71">
        <v>310.89999999999998</v>
      </c>
      <c r="D34" s="15">
        <f t="shared" si="0"/>
        <v>0.7163594470046083</v>
      </c>
    </row>
    <row r="35" spans="1:4" x14ac:dyDescent="0.3">
      <c r="A35" s="14" t="s">
        <v>96</v>
      </c>
      <c r="B35" s="14">
        <v>821</v>
      </c>
      <c r="C35" s="71">
        <v>60.8</v>
      </c>
      <c r="D35" s="15">
        <f t="shared" si="0"/>
        <v>7.4056029232643122E-2</v>
      </c>
    </row>
    <row r="36" spans="1:4" x14ac:dyDescent="0.3">
      <c r="A36" s="14" t="s">
        <v>99</v>
      </c>
      <c r="B36" s="14">
        <v>383</v>
      </c>
      <c r="C36" s="71">
        <v>0</v>
      </c>
      <c r="D36" s="15">
        <f t="shared" si="0"/>
        <v>0</v>
      </c>
    </row>
    <row r="37" spans="1:4" ht="14.4" customHeight="1" x14ac:dyDescent="0.3">
      <c r="A37" s="20" t="s">
        <v>8</v>
      </c>
      <c r="B37" s="20">
        <v>132</v>
      </c>
      <c r="C37" s="73">
        <v>15.4</v>
      </c>
      <c r="D37" s="21">
        <f t="shared" si="0"/>
        <v>0.11666666666666667</v>
      </c>
    </row>
    <row r="38" spans="1:4" x14ac:dyDescent="0.3">
      <c r="A38" s="23" t="s">
        <v>34</v>
      </c>
      <c r="B38" s="23">
        <v>591</v>
      </c>
      <c r="C38" s="74">
        <v>219.6</v>
      </c>
      <c r="D38" s="24">
        <f t="shared" si="0"/>
        <v>0.37157360406091372</v>
      </c>
    </row>
    <row r="39" spans="1:4" x14ac:dyDescent="0.3">
      <c r="A39" s="23" t="s">
        <v>22</v>
      </c>
      <c r="B39" s="23">
        <v>107</v>
      </c>
      <c r="C39" s="74">
        <v>4.7</v>
      </c>
      <c r="D39" s="24">
        <f t="shared" si="0"/>
        <v>4.3925233644859805E-2</v>
      </c>
    </row>
    <row r="40" spans="1:4" x14ac:dyDescent="0.3">
      <c r="A40" s="23" t="s">
        <v>37</v>
      </c>
      <c r="B40" s="23">
        <v>152</v>
      </c>
      <c r="C40" s="74">
        <v>0</v>
      </c>
      <c r="D40" s="24">
        <f t="shared" si="0"/>
        <v>0</v>
      </c>
    </row>
    <row r="41" spans="1:4" x14ac:dyDescent="0.3">
      <c r="A41" s="23" t="s">
        <v>10</v>
      </c>
      <c r="B41" s="23">
        <v>267</v>
      </c>
      <c r="C41" s="74">
        <v>3.6</v>
      </c>
      <c r="D41" s="24">
        <f t="shared" si="0"/>
        <v>1.3483146067415731E-2</v>
      </c>
    </row>
    <row r="42" spans="1:4" x14ac:dyDescent="0.3">
      <c r="A42" s="23" t="s">
        <v>67</v>
      </c>
      <c r="B42" s="23">
        <v>312</v>
      </c>
      <c r="C42" s="74">
        <v>0</v>
      </c>
      <c r="D42" s="24">
        <f t="shared" si="0"/>
        <v>0</v>
      </c>
    </row>
    <row r="43" spans="1:4" x14ac:dyDescent="0.3">
      <c r="A43" s="23" t="s">
        <v>82</v>
      </c>
      <c r="B43" s="23">
        <v>79</v>
      </c>
      <c r="C43" s="74">
        <v>0</v>
      </c>
      <c r="D43" s="24">
        <f t="shared" si="0"/>
        <v>0</v>
      </c>
    </row>
    <row r="44" spans="1:4" x14ac:dyDescent="0.3">
      <c r="A44" s="23" t="s">
        <v>77</v>
      </c>
      <c r="B44" s="23">
        <v>1228</v>
      </c>
      <c r="C44" s="74">
        <v>1272.9000000000001</v>
      </c>
      <c r="D44" s="24">
        <f t="shared" si="0"/>
        <v>1.0365635179153094</v>
      </c>
    </row>
    <row r="45" spans="1:4" x14ac:dyDescent="0.3">
      <c r="A45" s="26" t="s">
        <v>36</v>
      </c>
      <c r="B45" s="26">
        <v>481</v>
      </c>
      <c r="C45" s="75">
        <v>182.1</v>
      </c>
      <c r="D45" s="27">
        <f t="shared" si="0"/>
        <v>0.37858627858627858</v>
      </c>
    </row>
    <row r="46" spans="1:4" ht="22.05" customHeight="1" x14ac:dyDescent="0.3">
      <c r="A46" s="20" t="s">
        <v>116</v>
      </c>
      <c r="B46" s="20">
        <v>255</v>
      </c>
      <c r="C46" s="73">
        <v>2</v>
      </c>
      <c r="D46" s="21">
        <f t="shared" si="0"/>
        <v>7.8431372549019607E-3</v>
      </c>
    </row>
    <row r="47" spans="1:4" ht="22.05" customHeight="1" x14ac:dyDescent="0.3">
      <c r="A47" s="23" t="s">
        <v>118</v>
      </c>
      <c r="B47" s="23">
        <v>161</v>
      </c>
      <c r="C47" s="74">
        <v>30.3</v>
      </c>
      <c r="D47" s="27">
        <f t="shared" si="0"/>
        <v>0.18819875776397516</v>
      </c>
    </row>
    <row r="48" spans="1:4" x14ac:dyDescent="0.3">
      <c r="A48" s="29" t="s">
        <v>121</v>
      </c>
      <c r="B48" s="29">
        <v>697</v>
      </c>
      <c r="C48" s="76">
        <v>13.7</v>
      </c>
      <c r="D48" s="30">
        <f t="shared" si="0"/>
        <v>1.9655667144906745E-2</v>
      </c>
    </row>
    <row r="49" spans="1:4" x14ac:dyDescent="0.3">
      <c r="A49" s="32" t="s">
        <v>42</v>
      </c>
      <c r="B49" s="32">
        <v>416</v>
      </c>
      <c r="C49" s="77">
        <v>5.0999999999999996</v>
      </c>
      <c r="D49" s="33">
        <f t="shared" si="0"/>
        <v>1.2259615384615384E-2</v>
      </c>
    </row>
    <row r="50" spans="1:4" x14ac:dyDescent="0.3">
      <c r="A50" s="32" t="s">
        <v>79</v>
      </c>
      <c r="B50" s="32">
        <v>181</v>
      </c>
      <c r="C50" s="77">
        <v>0</v>
      </c>
      <c r="D50" s="33">
        <f t="shared" si="0"/>
        <v>0</v>
      </c>
    </row>
    <row r="51" spans="1:4" x14ac:dyDescent="0.3">
      <c r="A51" s="35" t="s">
        <v>52</v>
      </c>
      <c r="B51" s="35">
        <v>776</v>
      </c>
      <c r="C51" s="78">
        <v>0</v>
      </c>
      <c r="D51" s="36">
        <f t="shared" si="0"/>
        <v>0</v>
      </c>
    </row>
    <row r="52" spans="1:4" x14ac:dyDescent="0.3">
      <c r="A52" s="29" t="s">
        <v>92</v>
      </c>
      <c r="B52" s="29">
        <v>1312</v>
      </c>
      <c r="C52" s="76">
        <v>1902.9</v>
      </c>
      <c r="D52" s="30">
        <f t="shared" si="0"/>
        <v>1.4503810975609757</v>
      </c>
    </row>
    <row r="53" spans="1:4" x14ac:dyDescent="0.3">
      <c r="A53" s="32" t="s">
        <v>103</v>
      </c>
      <c r="B53" s="32">
        <v>421</v>
      </c>
      <c r="C53" s="77">
        <v>768</v>
      </c>
      <c r="D53" s="33">
        <f t="shared" si="0"/>
        <v>1.8242280285035626</v>
      </c>
    </row>
    <row r="54" spans="1:4" x14ac:dyDescent="0.3">
      <c r="A54" s="32" t="s">
        <v>104</v>
      </c>
      <c r="B54" s="32">
        <v>909</v>
      </c>
      <c r="C54" s="77">
        <v>1908.7</v>
      </c>
      <c r="D54" s="33">
        <f t="shared" si="0"/>
        <v>2.0997799779977999</v>
      </c>
    </row>
    <row r="55" spans="1:4" x14ac:dyDescent="0.3">
      <c r="A55" s="32" t="s">
        <v>109</v>
      </c>
      <c r="B55" s="32">
        <v>338</v>
      </c>
      <c r="C55" s="77">
        <v>929.9</v>
      </c>
      <c r="D55" s="33">
        <f t="shared" si="0"/>
        <v>2.7511834319526627</v>
      </c>
    </row>
    <row r="56" spans="1:4" x14ac:dyDescent="0.3">
      <c r="A56" s="32" t="s">
        <v>98</v>
      </c>
      <c r="B56" s="32">
        <v>415</v>
      </c>
      <c r="C56" s="77">
        <v>894.1</v>
      </c>
      <c r="D56" s="33">
        <f t="shared" si="0"/>
        <v>2.1544578313253013</v>
      </c>
    </row>
    <row r="57" spans="1:4" x14ac:dyDescent="0.3">
      <c r="A57" s="32" t="s">
        <v>106</v>
      </c>
      <c r="B57" s="32">
        <v>611</v>
      </c>
      <c r="C57" s="77">
        <v>1894</v>
      </c>
      <c r="D57" s="33">
        <f t="shared" si="0"/>
        <v>3.099836333878887</v>
      </c>
    </row>
    <row r="58" spans="1:4" x14ac:dyDescent="0.3">
      <c r="A58" s="32" t="s">
        <v>128</v>
      </c>
      <c r="B58" s="32">
        <v>697</v>
      </c>
      <c r="C58" s="77">
        <v>1660.2</v>
      </c>
      <c r="D58" s="33">
        <f t="shared" si="0"/>
        <v>2.3819225251076039</v>
      </c>
    </row>
    <row r="59" spans="1:4" x14ac:dyDescent="0.3">
      <c r="A59" s="35" t="s">
        <v>108</v>
      </c>
      <c r="B59" s="35">
        <v>365</v>
      </c>
      <c r="C59" s="78">
        <v>1118.2</v>
      </c>
      <c r="D59" s="36">
        <f t="shared" si="0"/>
        <v>3.0635616438356164</v>
      </c>
    </row>
    <row r="60" spans="1:4" x14ac:dyDescent="0.3">
      <c r="A60" s="29" t="s">
        <v>88</v>
      </c>
      <c r="B60" s="29">
        <v>179</v>
      </c>
      <c r="C60" s="76">
        <v>0</v>
      </c>
      <c r="D60" s="30">
        <f t="shared" si="0"/>
        <v>0</v>
      </c>
    </row>
    <row r="61" spans="1:4" x14ac:dyDescent="0.3">
      <c r="A61" s="32" t="s">
        <v>85</v>
      </c>
      <c r="B61" s="32">
        <v>383</v>
      </c>
      <c r="C61" s="77">
        <v>0</v>
      </c>
      <c r="D61" s="33">
        <f t="shared" si="0"/>
        <v>0</v>
      </c>
    </row>
    <row r="62" spans="1:4" x14ac:dyDescent="0.3">
      <c r="A62" s="32" t="s">
        <v>136</v>
      </c>
      <c r="B62" s="32">
        <v>1309</v>
      </c>
      <c r="C62" s="77">
        <v>1875.6</v>
      </c>
      <c r="D62" s="33">
        <f t="shared" si="0"/>
        <v>1.4328495034377386</v>
      </c>
    </row>
    <row r="63" spans="1:4" x14ac:dyDescent="0.3">
      <c r="A63" s="32" t="s">
        <v>107</v>
      </c>
      <c r="B63" s="32">
        <v>243</v>
      </c>
      <c r="C63" s="77">
        <v>0</v>
      </c>
      <c r="D63" s="33">
        <f t="shared" si="0"/>
        <v>0</v>
      </c>
    </row>
    <row r="64" spans="1:4" x14ac:dyDescent="0.3">
      <c r="A64" s="32" t="s">
        <v>138</v>
      </c>
      <c r="B64" s="32">
        <v>1477</v>
      </c>
      <c r="C64" s="77">
        <v>1720.7</v>
      </c>
      <c r="D64" s="33">
        <f t="shared" si="0"/>
        <v>1.164996614759648</v>
      </c>
    </row>
    <row r="65" spans="1:4" x14ac:dyDescent="0.3">
      <c r="A65" s="35" t="s">
        <v>117</v>
      </c>
      <c r="B65" s="35">
        <v>629</v>
      </c>
      <c r="C65" s="78">
        <v>135.19999999999999</v>
      </c>
      <c r="D65" s="36">
        <f t="shared" si="0"/>
        <v>0.21494435612082671</v>
      </c>
    </row>
    <row r="66" spans="1:4" x14ac:dyDescent="0.3">
      <c r="A66" s="29" t="s">
        <v>140</v>
      </c>
      <c r="B66" s="29">
        <v>416</v>
      </c>
      <c r="C66" s="76">
        <v>689.9</v>
      </c>
      <c r="D66" s="30">
        <f t="shared" si="0"/>
        <v>1.6584134615384616</v>
      </c>
    </row>
    <row r="67" spans="1:4" x14ac:dyDescent="0.3">
      <c r="A67" s="32" t="s">
        <v>5</v>
      </c>
      <c r="B67" s="32">
        <v>299</v>
      </c>
      <c r="C67" s="77">
        <v>193</v>
      </c>
      <c r="D67" s="33">
        <f t="shared" ref="D67:D130" si="1">IFERROR(CONVERT(C67,"MW","W")/CONVERT(B67,"km^2","m^2"),0)</f>
        <v>0.64548494983277593</v>
      </c>
    </row>
    <row r="68" spans="1:4" x14ac:dyDescent="0.3">
      <c r="A68" s="32" t="s">
        <v>144</v>
      </c>
      <c r="B68" s="32">
        <v>574</v>
      </c>
      <c r="C68" s="77">
        <v>1980.6</v>
      </c>
      <c r="D68" s="33">
        <f t="shared" si="1"/>
        <v>3.4505226480836235</v>
      </c>
    </row>
    <row r="69" spans="1:4" x14ac:dyDescent="0.3">
      <c r="A69" s="32" t="s">
        <v>145</v>
      </c>
      <c r="B69" s="32">
        <v>208</v>
      </c>
      <c r="C69" s="77">
        <v>530.70000000000005</v>
      </c>
      <c r="D69" s="33">
        <f t="shared" si="1"/>
        <v>2.5514423076923078</v>
      </c>
    </row>
    <row r="70" spans="1:4" x14ac:dyDescent="0.3">
      <c r="A70" s="32" t="s">
        <v>146</v>
      </c>
      <c r="B70" s="32">
        <v>718</v>
      </c>
      <c r="C70" s="77">
        <v>2009.4</v>
      </c>
      <c r="D70" s="33">
        <f t="shared" si="1"/>
        <v>2.7986072423398327</v>
      </c>
    </row>
    <row r="71" spans="1:4" x14ac:dyDescent="0.3">
      <c r="A71" s="32" t="s">
        <v>13</v>
      </c>
      <c r="B71" s="32">
        <v>2663</v>
      </c>
      <c r="C71" s="77">
        <v>2392.1</v>
      </c>
      <c r="D71" s="33">
        <f t="shared" si="1"/>
        <v>0.89827262485918136</v>
      </c>
    </row>
    <row r="72" spans="1:4" x14ac:dyDescent="0.3">
      <c r="A72" s="32" t="s">
        <v>129</v>
      </c>
      <c r="B72" s="32">
        <v>330</v>
      </c>
      <c r="C72" s="77">
        <v>1114.8</v>
      </c>
      <c r="D72" s="33">
        <f t="shared" si="1"/>
        <v>3.3781818181818184</v>
      </c>
    </row>
    <row r="73" spans="1:4" x14ac:dyDescent="0.3">
      <c r="A73" s="32" t="s">
        <v>62</v>
      </c>
      <c r="B73" s="32">
        <v>237</v>
      </c>
      <c r="C73" s="77">
        <v>588.6</v>
      </c>
      <c r="D73" s="33">
        <f t="shared" si="1"/>
        <v>2.4835443037974683</v>
      </c>
    </row>
    <row r="74" spans="1:4" x14ac:dyDescent="0.3">
      <c r="A74" s="32" t="s">
        <v>91</v>
      </c>
      <c r="B74" s="32">
        <v>1129</v>
      </c>
      <c r="C74" s="77">
        <v>3329.5</v>
      </c>
      <c r="D74" s="33">
        <f t="shared" si="1"/>
        <v>2.9490699734278123</v>
      </c>
    </row>
    <row r="75" spans="1:4" x14ac:dyDescent="0.3">
      <c r="A75" s="32" t="s">
        <v>81</v>
      </c>
      <c r="B75" s="32">
        <v>843</v>
      </c>
      <c r="C75" s="77">
        <v>3200.4</v>
      </c>
      <c r="D75" s="33">
        <f t="shared" si="1"/>
        <v>3.7964412811387902</v>
      </c>
    </row>
    <row r="76" spans="1:4" x14ac:dyDescent="0.3">
      <c r="A76" s="32" t="s">
        <v>40</v>
      </c>
      <c r="B76" s="32">
        <v>385</v>
      </c>
      <c r="C76" s="77">
        <v>1013.3</v>
      </c>
      <c r="D76" s="33">
        <f t="shared" si="1"/>
        <v>2.631948051948052</v>
      </c>
    </row>
    <row r="77" spans="1:4" x14ac:dyDescent="0.3">
      <c r="A77" s="35" t="s">
        <v>9</v>
      </c>
      <c r="B77" s="35">
        <v>845</v>
      </c>
      <c r="C77" s="78">
        <v>2414.1</v>
      </c>
      <c r="D77" s="36">
        <f t="shared" si="1"/>
        <v>2.8569230769230769</v>
      </c>
    </row>
    <row r="78" spans="1:4" ht="22.95" customHeight="1" x14ac:dyDescent="0.3">
      <c r="A78" s="29" t="s">
        <v>28</v>
      </c>
      <c r="B78" s="29">
        <v>150</v>
      </c>
      <c r="C78" s="76">
        <v>68.400000000000006</v>
      </c>
      <c r="D78" s="30">
        <f t="shared" si="1"/>
        <v>0.45600000000000002</v>
      </c>
    </row>
    <row r="79" spans="1:4" ht="22.95" customHeight="1" x14ac:dyDescent="0.3">
      <c r="A79" s="35" t="s">
        <v>19</v>
      </c>
      <c r="B79" s="35">
        <v>139</v>
      </c>
      <c r="C79" s="78">
        <v>125.6</v>
      </c>
      <c r="D79" s="36">
        <f t="shared" si="1"/>
        <v>0.90359712230215827</v>
      </c>
    </row>
    <row r="80" spans="1:4" x14ac:dyDescent="0.3">
      <c r="A80" s="29" t="s">
        <v>111</v>
      </c>
      <c r="B80" s="29">
        <v>4260</v>
      </c>
      <c r="C80" s="76">
        <v>1208.5</v>
      </c>
      <c r="D80" s="30">
        <f t="shared" si="1"/>
        <v>0.28368544600938966</v>
      </c>
    </row>
    <row r="81" spans="1:4" x14ac:dyDescent="0.3">
      <c r="A81" s="32" t="s">
        <v>115</v>
      </c>
      <c r="B81" s="32">
        <v>967</v>
      </c>
      <c r="C81" s="77">
        <v>0</v>
      </c>
      <c r="D81" s="33">
        <f t="shared" si="1"/>
        <v>0</v>
      </c>
    </row>
    <row r="82" spans="1:4" x14ac:dyDescent="0.3">
      <c r="A82" s="35" t="s">
        <v>114</v>
      </c>
      <c r="B82" s="35">
        <v>791</v>
      </c>
      <c r="C82" s="78">
        <v>205.5</v>
      </c>
      <c r="D82" s="36">
        <f t="shared" si="1"/>
        <v>0.25979772439949433</v>
      </c>
    </row>
    <row r="83" spans="1:4" x14ac:dyDescent="0.3">
      <c r="A83" s="29" t="s">
        <v>20</v>
      </c>
      <c r="B83" s="29">
        <v>2123</v>
      </c>
      <c r="C83" s="76">
        <v>67.8</v>
      </c>
      <c r="D83" s="30">
        <f t="shared" si="1"/>
        <v>3.1935939707960437E-2</v>
      </c>
    </row>
    <row r="84" spans="1:4" x14ac:dyDescent="0.3">
      <c r="A84" s="32" t="s">
        <v>156</v>
      </c>
      <c r="B84" s="32">
        <v>424</v>
      </c>
      <c r="C84" s="77">
        <v>193.2</v>
      </c>
      <c r="D84" s="33">
        <f t="shared" si="1"/>
        <v>0.45566037735849058</v>
      </c>
    </row>
    <row r="85" spans="1:4" x14ac:dyDescent="0.3">
      <c r="A85" s="32" t="s">
        <v>157</v>
      </c>
      <c r="B85" s="32">
        <v>969</v>
      </c>
      <c r="C85" s="77">
        <v>35.6</v>
      </c>
      <c r="D85" s="33">
        <f t="shared" si="1"/>
        <v>3.6738906088751286E-2</v>
      </c>
    </row>
    <row r="86" spans="1:4" x14ac:dyDescent="0.3">
      <c r="A86" s="32" t="s">
        <v>74</v>
      </c>
      <c r="B86" s="32">
        <v>76</v>
      </c>
      <c r="C86" s="77">
        <v>0</v>
      </c>
      <c r="D86" s="33">
        <f t="shared" si="1"/>
        <v>0</v>
      </c>
    </row>
    <row r="87" spans="1:4" x14ac:dyDescent="0.3">
      <c r="A87" s="32" t="s">
        <v>72</v>
      </c>
      <c r="B87" s="32">
        <v>191</v>
      </c>
      <c r="C87" s="77">
        <v>0.1</v>
      </c>
      <c r="D87" s="33">
        <f t="shared" si="1"/>
        <v>5.2356020942408382E-4</v>
      </c>
    </row>
    <row r="88" spans="1:4" x14ac:dyDescent="0.3">
      <c r="A88" s="32" t="s">
        <v>159</v>
      </c>
      <c r="B88" s="32">
        <v>700</v>
      </c>
      <c r="C88" s="77">
        <v>8.4</v>
      </c>
      <c r="D88" s="33">
        <f t="shared" si="1"/>
        <v>1.2E-2</v>
      </c>
    </row>
    <row r="89" spans="1:4" x14ac:dyDescent="0.3">
      <c r="A89" s="32" t="s">
        <v>161</v>
      </c>
      <c r="B89" s="32">
        <v>567</v>
      </c>
      <c r="C89" s="77">
        <v>98.3</v>
      </c>
      <c r="D89" s="33">
        <f t="shared" si="1"/>
        <v>0.17336860670194004</v>
      </c>
    </row>
    <row r="90" spans="1:4" x14ac:dyDescent="0.3">
      <c r="A90" s="32" t="s">
        <v>158</v>
      </c>
      <c r="B90" s="32">
        <v>1461</v>
      </c>
      <c r="C90" s="77">
        <v>318.10000000000002</v>
      </c>
      <c r="D90" s="33">
        <f t="shared" si="1"/>
        <v>0.21772758384668037</v>
      </c>
    </row>
    <row r="91" spans="1:4" x14ac:dyDescent="0.3">
      <c r="A91" s="32" t="s">
        <v>49</v>
      </c>
      <c r="B91" s="32">
        <v>156</v>
      </c>
      <c r="C91" s="77">
        <v>0</v>
      </c>
      <c r="D91" s="33">
        <f t="shared" si="1"/>
        <v>0</v>
      </c>
    </row>
    <row r="92" spans="1:4" x14ac:dyDescent="0.3">
      <c r="A92" s="32" t="s">
        <v>95</v>
      </c>
      <c r="B92" s="32">
        <v>282</v>
      </c>
      <c r="C92" s="77">
        <v>8.9</v>
      </c>
      <c r="D92" s="33">
        <f t="shared" si="1"/>
        <v>3.1560283687943259E-2</v>
      </c>
    </row>
    <row r="93" spans="1:4" x14ac:dyDescent="0.3">
      <c r="A93" s="32" t="s">
        <v>31</v>
      </c>
      <c r="B93" s="32">
        <v>517</v>
      </c>
      <c r="C93" s="77">
        <v>0</v>
      </c>
      <c r="D93" s="33">
        <f t="shared" si="1"/>
        <v>0</v>
      </c>
    </row>
    <row r="94" spans="1:4" x14ac:dyDescent="0.3">
      <c r="A94" s="32" t="s">
        <v>60</v>
      </c>
      <c r="B94" s="32">
        <v>757</v>
      </c>
      <c r="C94" s="77">
        <v>0</v>
      </c>
      <c r="D94" s="36">
        <f t="shared" si="1"/>
        <v>0</v>
      </c>
    </row>
    <row r="95" spans="1:4" x14ac:dyDescent="0.3">
      <c r="A95" s="38" t="s">
        <v>167</v>
      </c>
      <c r="B95" s="38">
        <v>834</v>
      </c>
      <c r="C95" s="79">
        <v>801</v>
      </c>
      <c r="D95" s="39">
        <f t="shared" si="1"/>
        <v>0.96043165467625902</v>
      </c>
    </row>
    <row r="96" spans="1:4" x14ac:dyDescent="0.3">
      <c r="A96" s="41" t="s">
        <v>168</v>
      </c>
      <c r="B96" s="41">
        <v>301</v>
      </c>
      <c r="C96" s="80">
        <v>848.5</v>
      </c>
      <c r="D96" s="42">
        <f t="shared" si="1"/>
        <v>2.8189368770764118</v>
      </c>
    </row>
    <row r="97" spans="1:4" x14ac:dyDescent="0.3">
      <c r="A97" s="44" t="s">
        <v>169</v>
      </c>
      <c r="B97" s="44">
        <v>302</v>
      </c>
      <c r="C97" s="81">
        <v>827.1</v>
      </c>
      <c r="D97" s="45">
        <f t="shared" si="1"/>
        <v>2.7387417218543044</v>
      </c>
    </row>
    <row r="98" spans="1:4" x14ac:dyDescent="0.3">
      <c r="A98" s="38" t="s">
        <v>68</v>
      </c>
      <c r="B98" s="38">
        <v>226</v>
      </c>
      <c r="C98" s="79">
        <v>0.8</v>
      </c>
      <c r="D98" s="39">
        <f t="shared" si="1"/>
        <v>3.5398230088495579E-3</v>
      </c>
    </row>
    <row r="99" spans="1:4" x14ac:dyDescent="0.3">
      <c r="A99" s="41" t="s">
        <v>119</v>
      </c>
      <c r="B99" s="41">
        <v>118</v>
      </c>
      <c r="C99" s="80">
        <v>24.2</v>
      </c>
      <c r="D99" s="42">
        <f t="shared" si="1"/>
        <v>0.20508474576271185</v>
      </c>
    </row>
    <row r="100" spans="1:4" x14ac:dyDescent="0.3">
      <c r="A100" s="41" t="s">
        <v>130</v>
      </c>
      <c r="B100" s="41">
        <v>112</v>
      </c>
      <c r="C100" s="80">
        <v>10.4</v>
      </c>
      <c r="D100" s="42">
        <f t="shared" si="1"/>
        <v>9.285714285714286E-2</v>
      </c>
    </row>
    <row r="101" spans="1:4" x14ac:dyDescent="0.3">
      <c r="A101" s="41" t="s">
        <v>134</v>
      </c>
      <c r="B101" s="41">
        <v>135</v>
      </c>
      <c r="C101" s="80">
        <v>3.9</v>
      </c>
      <c r="D101" s="42">
        <f t="shared" si="1"/>
        <v>2.8888888888888888E-2</v>
      </c>
    </row>
    <row r="102" spans="1:4" x14ac:dyDescent="0.3">
      <c r="A102" s="41" t="s">
        <v>163</v>
      </c>
      <c r="B102" s="41">
        <v>589</v>
      </c>
      <c r="C102" s="80">
        <v>63.9</v>
      </c>
      <c r="D102" s="42">
        <f t="shared" si="1"/>
        <v>0.10848896434634975</v>
      </c>
    </row>
    <row r="103" spans="1:4" x14ac:dyDescent="0.3">
      <c r="A103" s="41" t="s">
        <v>132</v>
      </c>
      <c r="B103" s="41">
        <v>59</v>
      </c>
      <c r="C103" s="80">
        <v>0.5</v>
      </c>
      <c r="D103" s="42">
        <f t="shared" si="1"/>
        <v>8.4745762711864406E-3</v>
      </c>
    </row>
    <row r="104" spans="1:4" x14ac:dyDescent="0.3">
      <c r="A104" s="41" t="s">
        <v>100</v>
      </c>
      <c r="B104" s="41">
        <v>223</v>
      </c>
      <c r="C104" s="80">
        <v>1.2</v>
      </c>
      <c r="D104" s="42">
        <f t="shared" si="1"/>
        <v>5.3811659192825115E-3</v>
      </c>
    </row>
    <row r="105" spans="1:4" x14ac:dyDescent="0.3">
      <c r="A105" s="41" t="s">
        <v>76</v>
      </c>
      <c r="B105" s="41">
        <v>309</v>
      </c>
      <c r="C105" s="80">
        <v>0</v>
      </c>
      <c r="D105" s="42">
        <f t="shared" si="1"/>
        <v>0</v>
      </c>
    </row>
    <row r="106" spans="1:4" x14ac:dyDescent="0.3">
      <c r="A106" s="41" t="s">
        <v>51</v>
      </c>
      <c r="B106" s="41">
        <v>115</v>
      </c>
      <c r="C106" s="80">
        <v>4</v>
      </c>
      <c r="D106" s="42">
        <f t="shared" si="1"/>
        <v>3.4782608695652167E-2</v>
      </c>
    </row>
    <row r="107" spans="1:4" x14ac:dyDescent="0.3">
      <c r="A107" s="41" t="s">
        <v>41</v>
      </c>
      <c r="B107" s="41">
        <v>657</v>
      </c>
      <c r="C107" s="80">
        <v>0</v>
      </c>
      <c r="D107" s="42">
        <f t="shared" si="1"/>
        <v>0</v>
      </c>
    </row>
    <row r="108" spans="1:4" x14ac:dyDescent="0.3">
      <c r="A108" s="44" t="s">
        <v>7</v>
      </c>
      <c r="B108" s="44">
        <v>155</v>
      </c>
      <c r="C108" s="81">
        <v>0.4</v>
      </c>
      <c r="D108" s="45">
        <f t="shared" si="1"/>
        <v>2.5806451612903226E-3</v>
      </c>
    </row>
    <row r="109" spans="1:4" x14ac:dyDescent="0.3">
      <c r="A109" s="38" t="s">
        <v>174</v>
      </c>
      <c r="B109" s="38">
        <v>483</v>
      </c>
      <c r="C109" s="79">
        <v>0</v>
      </c>
      <c r="D109" s="39">
        <f t="shared" si="1"/>
        <v>0</v>
      </c>
    </row>
    <row r="110" spans="1:4" x14ac:dyDescent="0.3">
      <c r="A110" s="41" t="s">
        <v>164</v>
      </c>
      <c r="B110" s="41">
        <v>783</v>
      </c>
      <c r="C110" s="80">
        <v>93.5</v>
      </c>
      <c r="D110" s="42">
        <f t="shared" si="1"/>
        <v>0.1194125159642401</v>
      </c>
    </row>
    <row r="111" spans="1:4" x14ac:dyDescent="0.3">
      <c r="A111" s="41" t="s">
        <v>102</v>
      </c>
      <c r="B111" s="41">
        <v>847</v>
      </c>
      <c r="C111" s="80">
        <v>272.5</v>
      </c>
      <c r="D111" s="42">
        <f t="shared" si="1"/>
        <v>0.3217237308146399</v>
      </c>
    </row>
    <row r="112" spans="1:4" x14ac:dyDescent="0.3">
      <c r="A112" s="44" t="s">
        <v>97</v>
      </c>
      <c r="B112" s="44">
        <v>3218</v>
      </c>
      <c r="C112" s="81">
        <v>443.1</v>
      </c>
      <c r="D112" s="45">
        <f t="shared" si="1"/>
        <v>0.13769422001243009</v>
      </c>
    </row>
    <row r="113" spans="1:4" x14ac:dyDescent="0.3">
      <c r="A113" s="38" t="s">
        <v>135</v>
      </c>
      <c r="B113" s="38">
        <v>75</v>
      </c>
      <c r="C113" s="79">
        <v>223</v>
      </c>
      <c r="D113" s="39">
        <f t="shared" si="1"/>
        <v>2.9733333333333332</v>
      </c>
    </row>
    <row r="114" spans="1:4" x14ac:dyDescent="0.3">
      <c r="A114" s="41" t="s">
        <v>110</v>
      </c>
      <c r="B114" s="41">
        <v>835</v>
      </c>
      <c r="C114" s="80">
        <v>774.7</v>
      </c>
      <c r="D114" s="42">
        <f t="shared" si="1"/>
        <v>0.92778443113772457</v>
      </c>
    </row>
    <row r="115" spans="1:4" x14ac:dyDescent="0.3">
      <c r="A115" s="44" t="s">
        <v>78</v>
      </c>
      <c r="B115" s="44">
        <v>1620</v>
      </c>
      <c r="C115" s="81">
        <v>4853.6000000000004</v>
      </c>
      <c r="D115" s="45">
        <f t="shared" si="1"/>
        <v>2.9960493827160488</v>
      </c>
    </row>
    <row r="116" spans="1:4" ht="19.95" customHeight="1" x14ac:dyDescent="0.3">
      <c r="A116" s="38" t="s">
        <v>57</v>
      </c>
      <c r="B116" s="38">
        <v>765</v>
      </c>
      <c r="C116" s="79">
        <v>0</v>
      </c>
      <c r="D116" s="39">
        <f t="shared" si="1"/>
        <v>0</v>
      </c>
    </row>
    <row r="117" spans="1:4" ht="19.95" customHeight="1" x14ac:dyDescent="0.3">
      <c r="A117" s="41" t="s">
        <v>123</v>
      </c>
      <c r="B117" s="41">
        <v>278</v>
      </c>
      <c r="C117" s="80">
        <v>0</v>
      </c>
      <c r="D117" s="42">
        <f t="shared" si="1"/>
        <v>0</v>
      </c>
    </row>
    <row r="118" spans="1:4" ht="19.95" customHeight="1" x14ac:dyDescent="0.3">
      <c r="A118" s="44" t="s">
        <v>16</v>
      </c>
      <c r="B118" s="44">
        <v>246</v>
      </c>
      <c r="C118" s="81">
        <v>0</v>
      </c>
      <c r="D118" s="45">
        <f t="shared" si="1"/>
        <v>0</v>
      </c>
    </row>
    <row r="119" spans="1:4" ht="16.05" customHeight="1" x14ac:dyDescent="0.3">
      <c r="A119" s="38" t="s">
        <v>179</v>
      </c>
      <c r="B119" s="38">
        <v>929</v>
      </c>
      <c r="C119" s="79">
        <v>2145.5</v>
      </c>
      <c r="D119" s="39">
        <f t="shared" si="1"/>
        <v>2.3094725511302476</v>
      </c>
    </row>
    <row r="120" spans="1:4" ht="16.05" customHeight="1" x14ac:dyDescent="0.3">
      <c r="A120" s="41" t="s">
        <v>162</v>
      </c>
      <c r="B120" s="41">
        <v>1614</v>
      </c>
      <c r="C120" s="80">
        <v>3988.9</v>
      </c>
      <c r="D120" s="42">
        <f t="shared" si="1"/>
        <v>2.4714374225526647</v>
      </c>
    </row>
    <row r="121" spans="1:4" ht="16.05" customHeight="1" x14ac:dyDescent="0.3">
      <c r="A121" s="44" t="s">
        <v>27</v>
      </c>
      <c r="B121" s="44">
        <v>1178</v>
      </c>
      <c r="C121" s="81">
        <v>2960.8</v>
      </c>
      <c r="D121" s="45">
        <f t="shared" si="1"/>
        <v>2.5134125636672326</v>
      </c>
    </row>
    <row r="122" spans="1:4" x14ac:dyDescent="0.3">
      <c r="A122" s="38" t="s">
        <v>181</v>
      </c>
      <c r="B122" s="38">
        <v>760</v>
      </c>
      <c r="C122" s="79">
        <v>2.7</v>
      </c>
      <c r="D122" s="39">
        <f t="shared" si="1"/>
        <v>3.552631578947368E-3</v>
      </c>
    </row>
    <row r="123" spans="1:4" x14ac:dyDescent="0.3">
      <c r="A123" s="41" t="s">
        <v>182</v>
      </c>
      <c r="B123" s="41">
        <v>122</v>
      </c>
      <c r="C123" s="80">
        <v>0</v>
      </c>
      <c r="D123" s="42">
        <f t="shared" si="1"/>
        <v>0</v>
      </c>
    </row>
    <row r="124" spans="1:4" x14ac:dyDescent="0.3">
      <c r="A124" s="41" t="s">
        <v>184</v>
      </c>
      <c r="B124" s="41">
        <v>1378</v>
      </c>
      <c r="C124" s="80">
        <v>16.7</v>
      </c>
      <c r="D124" s="42">
        <f t="shared" si="1"/>
        <v>1.2119013062409289E-2</v>
      </c>
    </row>
    <row r="125" spans="1:4" x14ac:dyDescent="0.3">
      <c r="A125" s="41" t="s">
        <v>137</v>
      </c>
      <c r="B125" s="41">
        <v>206</v>
      </c>
      <c r="C125" s="80">
        <v>0</v>
      </c>
      <c r="D125" s="42">
        <f t="shared" si="1"/>
        <v>0</v>
      </c>
    </row>
    <row r="126" spans="1:4" x14ac:dyDescent="0.3">
      <c r="A126" s="44" t="s">
        <v>33</v>
      </c>
      <c r="B126" s="44">
        <v>545</v>
      </c>
      <c r="C126" s="81">
        <v>0</v>
      </c>
      <c r="D126" s="45">
        <f t="shared" si="1"/>
        <v>0</v>
      </c>
    </row>
    <row r="127" spans="1:4" ht="16.95" customHeight="1" x14ac:dyDescent="0.3">
      <c r="A127" s="38" t="s">
        <v>186</v>
      </c>
      <c r="B127" s="38">
        <v>97</v>
      </c>
      <c r="C127" s="79">
        <v>4</v>
      </c>
      <c r="D127" s="39">
        <f t="shared" si="1"/>
        <v>4.1237113402061862E-2</v>
      </c>
    </row>
    <row r="128" spans="1:4" ht="16.95" customHeight="1" x14ac:dyDescent="0.3">
      <c r="A128" s="41" t="s">
        <v>187</v>
      </c>
      <c r="B128" s="41">
        <v>317</v>
      </c>
      <c r="C128" s="80">
        <v>0.5</v>
      </c>
      <c r="D128" s="42">
        <f t="shared" si="1"/>
        <v>1.5772870662460567E-3</v>
      </c>
    </row>
    <row r="129" spans="1:4" ht="16.95" customHeight="1" x14ac:dyDescent="0.3">
      <c r="A129" s="41" t="s">
        <v>188</v>
      </c>
      <c r="B129" s="41">
        <v>202</v>
      </c>
      <c r="C129" s="80">
        <v>12.7</v>
      </c>
      <c r="D129" s="42">
        <f t="shared" si="1"/>
        <v>6.2871287128712885E-2</v>
      </c>
    </row>
    <row r="130" spans="1:4" ht="16.95" customHeight="1" x14ac:dyDescent="0.3">
      <c r="A130" s="41" t="s">
        <v>160</v>
      </c>
      <c r="B130" s="41">
        <v>431</v>
      </c>
      <c r="C130" s="80">
        <v>89.6</v>
      </c>
      <c r="D130" s="45">
        <f t="shared" si="1"/>
        <v>0.20788863109048725</v>
      </c>
    </row>
    <row r="131" spans="1:4" x14ac:dyDescent="0.3">
      <c r="A131" s="47" t="s">
        <v>153</v>
      </c>
      <c r="B131" s="47">
        <v>1961</v>
      </c>
      <c r="C131" s="82">
        <v>525.9</v>
      </c>
      <c r="D131" s="48">
        <f t="shared" ref="D131:D185" si="2">IFERROR(CONVERT(C131,"MW","W")/CONVERT(B131,"km^2","m^2"),0)</f>
        <v>0.26817950025497195</v>
      </c>
    </row>
    <row r="132" spans="1:4" x14ac:dyDescent="0.3">
      <c r="A132" s="50" t="s">
        <v>142</v>
      </c>
      <c r="B132" s="50">
        <v>1041</v>
      </c>
      <c r="C132" s="83">
        <v>553.20000000000005</v>
      </c>
      <c r="D132" s="51">
        <f>IFERROR(CONVERT(C141,"MW","W")/CONVERT(B141,"km^2","m^2"),0)</f>
        <v>3.4417932031814896E-2</v>
      </c>
    </row>
    <row r="133" spans="1:4" x14ac:dyDescent="0.3">
      <c r="A133" s="50" t="s">
        <v>151</v>
      </c>
      <c r="B133" s="50">
        <v>949</v>
      </c>
      <c r="C133" s="83">
        <v>255.1</v>
      </c>
      <c r="D133" s="51">
        <f t="shared" si="2"/>
        <v>0.26880927291886197</v>
      </c>
    </row>
    <row r="134" spans="1:4" x14ac:dyDescent="0.3">
      <c r="A134" s="50" t="s">
        <v>185</v>
      </c>
      <c r="B134" s="50">
        <v>743</v>
      </c>
      <c r="C134" s="83">
        <v>0</v>
      </c>
      <c r="D134" s="51">
        <f t="shared" si="2"/>
        <v>0</v>
      </c>
    </row>
    <row r="135" spans="1:4" x14ac:dyDescent="0.3">
      <c r="A135" s="50" t="s">
        <v>154</v>
      </c>
      <c r="B135" s="50">
        <v>886</v>
      </c>
      <c r="C135" s="83">
        <v>785.9</v>
      </c>
      <c r="D135" s="51">
        <f t="shared" si="2"/>
        <v>0.8870203160270882</v>
      </c>
    </row>
    <row r="136" spans="1:4" x14ac:dyDescent="0.3">
      <c r="A136" s="50" t="s">
        <v>155</v>
      </c>
      <c r="B136" s="50">
        <v>702</v>
      </c>
      <c r="C136" s="83">
        <v>498.1</v>
      </c>
      <c r="D136" s="51">
        <f>IFERROR(CONVERT(C137,"MW","W")/CONVERT(B137,"km^2","m^2"),0)</f>
        <v>0.2987884436160298</v>
      </c>
    </row>
    <row r="137" spans="1:4" x14ac:dyDescent="0.3">
      <c r="A137" s="50" t="s">
        <v>147</v>
      </c>
      <c r="B137" s="50">
        <v>3219</v>
      </c>
      <c r="C137" s="83">
        <v>961.8</v>
      </c>
      <c r="D137" s="51">
        <f>IFERROR(CONVERT(#REF!,"MW","W")/CONVERT(#REF!,"km^2","m^2"),0)</f>
        <v>0</v>
      </c>
    </row>
    <row r="138" spans="1:4" x14ac:dyDescent="0.3">
      <c r="A138" s="50" t="s">
        <v>125</v>
      </c>
      <c r="B138" s="50">
        <v>2985</v>
      </c>
      <c r="C138" s="83">
        <v>441.2</v>
      </c>
      <c r="D138" s="51">
        <f t="shared" si="2"/>
        <v>0.14780569514237857</v>
      </c>
    </row>
    <row r="139" spans="1:4" x14ac:dyDescent="0.3">
      <c r="A139" s="53" t="s">
        <v>46</v>
      </c>
      <c r="B139" s="53">
        <v>344</v>
      </c>
      <c r="C139" s="84">
        <v>14.8</v>
      </c>
      <c r="D139" s="54">
        <f t="shared" si="2"/>
        <v>4.3023255813953491E-2</v>
      </c>
    </row>
    <row r="140" spans="1:4" ht="16.05" customHeight="1" x14ac:dyDescent="0.3">
      <c r="A140" s="47" t="s">
        <v>25</v>
      </c>
      <c r="B140" s="47">
        <v>4018</v>
      </c>
      <c r="C140" s="82">
        <v>3577.7</v>
      </c>
      <c r="D140" s="48">
        <f t="shared" si="2"/>
        <v>0.890418118466899</v>
      </c>
    </row>
    <row r="141" spans="1:4" ht="16.05" customHeight="1" x14ac:dyDescent="0.3">
      <c r="A141" s="50" t="s">
        <v>113</v>
      </c>
      <c r="B141" s="50">
        <v>1383</v>
      </c>
      <c r="C141" s="83">
        <v>47.6</v>
      </c>
      <c r="D141" s="51">
        <f>IFERROR(CONVERT(#REF!,"MW","W")/CONVERT(#REF!,"km^2","m^2"),0)</f>
        <v>0</v>
      </c>
    </row>
    <row r="142" spans="1:4" ht="16.05" customHeight="1" x14ac:dyDescent="0.3">
      <c r="A142" s="50" t="s">
        <v>143</v>
      </c>
      <c r="B142" s="50">
        <v>2304</v>
      </c>
      <c r="C142" s="83">
        <v>791.5</v>
      </c>
      <c r="D142" s="51">
        <f t="shared" si="2"/>
        <v>0.3435329861111111</v>
      </c>
    </row>
    <row r="143" spans="1:4" ht="16.05" customHeight="1" x14ac:dyDescent="0.3">
      <c r="A143" s="50" t="s">
        <v>112</v>
      </c>
      <c r="B143" s="50">
        <v>487</v>
      </c>
      <c r="C143" s="83">
        <v>162</v>
      </c>
      <c r="D143" s="51">
        <f t="shared" si="2"/>
        <v>0.3326488706365503</v>
      </c>
    </row>
    <row r="144" spans="1:4" ht="16.05" customHeight="1" x14ac:dyDescent="0.3">
      <c r="A144" s="50" t="s">
        <v>54</v>
      </c>
      <c r="B144" s="50">
        <v>1066</v>
      </c>
      <c r="C144" s="83">
        <v>170.1</v>
      </c>
      <c r="D144" s="51">
        <f t="shared" si="2"/>
        <v>0.15956848030018761</v>
      </c>
    </row>
    <row r="145" spans="1:4" ht="16.05" customHeight="1" x14ac:dyDescent="0.3">
      <c r="A145" s="53" t="s">
        <v>15</v>
      </c>
      <c r="B145" s="53">
        <v>2434</v>
      </c>
      <c r="C145" s="84">
        <v>1405.7</v>
      </c>
      <c r="D145" s="54">
        <f t="shared" si="2"/>
        <v>0.57752670501232539</v>
      </c>
    </row>
    <row r="146" spans="1:4" ht="16.95" customHeight="1" x14ac:dyDescent="0.3">
      <c r="A146" s="47" t="s">
        <v>195</v>
      </c>
      <c r="B146" s="47">
        <v>3276</v>
      </c>
      <c r="C146" s="82">
        <v>11.9</v>
      </c>
      <c r="D146" s="48">
        <f t="shared" si="2"/>
        <v>3.6324786324786326E-3</v>
      </c>
    </row>
    <row r="147" spans="1:4" ht="16.95" customHeight="1" x14ac:dyDescent="0.3">
      <c r="A147" s="50" t="s">
        <v>197</v>
      </c>
      <c r="B147" s="50">
        <v>2020</v>
      </c>
      <c r="C147" s="83">
        <v>7.2</v>
      </c>
      <c r="D147" s="51">
        <f t="shared" si="2"/>
        <v>3.5643564356435645E-3</v>
      </c>
    </row>
    <row r="148" spans="1:4" ht="16.95" customHeight="1" x14ac:dyDescent="0.3">
      <c r="A148" s="50" t="s">
        <v>173</v>
      </c>
      <c r="B148" s="50">
        <v>1035</v>
      </c>
      <c r="C148" s="83">
        <v>8.9</v>
      </c>
      <c r="D148" s="51">
        <f t="shared" si="2"/>
        <v>8.5990338164251209E-3</v>
      </c>
    </row>
    <row r="149" spans="1:4" ht="16.95" customHeight="1" x14ac:dyDescent="0.3">
      <c r="A149" s="50" t="s">
        <v>150</v>
      </c>
      <c r="B149" s="50">
        <v>877</v>
      </c>
      <c r="C149" s="83">
        <v>0.8</v>
      </c>
      <c r="D149" s="51">
        <f t="shared" si="2"/>
        <v>9.122006841505131E-4</v>
      </c>
    </row>
    <row r="150" spans="1:4" ht="16.95" customHeight="1" x14ac:dyDescent="0.3">
      <c r="A150" s="50" t="s">
        <v>122</v>
      </c>
      <c r="B150" s="50">
        <v>816</v>
      </c>
      <c r="C150" s="83">
        <v>12.1</v>
      </c>
      <c r="D150" s="51">
        <f t="shared" si="2"/>
        <v>1.4828431372549019E-2</v>
      </c>
    </row>
    <row r="151" spans="1:4" ht="16.95" customHeight="1" x14ac:dyDescent="0.3">
      <c r="A151" s="50" t="s">
        <v>84</v>
      </c>
      <c r="B151" s="50">
        <v>2837</v>
      </c>
      <c r="C151" s="83">
        <v>246.5</v>
      </c>
      <c r="D151" s="51">
        <f t="shared" si="2"/>
        <v>8.6887557278815655E-2</v>
      </c>
    </row>
    <row r="152" spans="1:4" ht="16.95" customHeight="1" x14ac:dyDescent="0.3">
      <c r="A152" s="53" t="s">
        <v>64</v>
      </c>
      <c r="B152" s="53">
        <v>1080</v>
      </c>
      <c r="C152" s="84">
        <v>0</v>
      </c>
      <c r="D152" s="54">
        <f t="shared" si="2"/>
        <v>0</v>
      </c>
    </row>
    <row r="153" spans="1:4" ht="16.05" customHeight="1" x14ac:dyDescent="0.3">
      <c r="A153" s="47" t="s">
        <v>199</v>
      </c>
      <c r="B153" s="47">
        <v>1536</v>
      </c>
      <c r="C153" s="82">
        <v>0</v>
      </c>
      <c r="D153" s="48">
        <f t="shared" si="2"/>
        <v>0</v>
      </c>
    </row>
    <row r="154" spans="1:4" ht="16.05" customHeight="1" x14ac:dyDescent="0.3">
      <c r="A154" s="50" t="s">
        <v>200</v>
      </c>
      <c r="B154" s="50">
        <v>1002</v>
      </c>
      <c r="C154" s="83">
        <v>0</v>
      </c>
      <c r="D154" s="51">
        <f t="shared" si="2"/>
        <v>0</v>
      </c>
    </row>
    <row r="155" spans="1:4" ht="16.05" customHeight="1" x14ac:dyDescent="0.3">
      <c r="A155" s="50" t="s">
        <v>193</v>
      </c>
      <c r="B155" s="50">
        <v>588</v>
      </c>
      <c r="C155" s="83">
        <v>0.2</v>
      </c>
      <c r="D155" s="51">
        <f t="shared" si="2"/>
        <v>3.4013605442176868E-4</v>
      </c>
    </row>
    <row r="156" spans="1:4" ht="16.05" customHeight="1" x14ac:dyDescent="0.3">
      <c r="A156" s="50" t="s">
        <v>152</v>
      </c>
      <c r="B156" s="50">
        <v>1303</v>
      </c>
      <c r="C156" s="83">
        <v>945.4</v>
      </c>
      <c r="D156" s="51">
        <f t="shared" si="2"/>
        <v>0.72555640828856482</v>
      </c>
    </row>
    <row r="157" spans="1:4" ht="16.05" customHeight="1" x14ac:dyDescent="0.3">
      <c r="A157" s="50" t="s">
        <v>149</v>
      </c>
      <c r="B157" s="50">
        <v>2119</v>
      </c>
      <c r="C157" s="83">
        <v>128.9</v>
      </c>
      <c r="D157" s="51">
        <f t="shared" si="2"/>
        <v>6.0830580462482305E-2</v>
      </c>
    </row>
    <row r="158" spans="1:4" ht="16.05" customHeight="1" x14ac:dyDescent="0.3">
      <c r="A158" s="50" t="s">
        <v>177</v>
      </c>
      <c r="B158" s="50">
        <v>502</v>
      </c>
      <c r="C158" s="83">
        <v>0</v>
      </c>
      <c r="D158" s="51">
        <f t="shared" si="2"/>
        <v>0</v>
      </c>
    </row>
    <row r="159" spans="1:4" ht="16.05" customHeight="1" x14ac:dyDescent="0.3">
      <c r="A159" s="50" t="s">
        <v>131</v>
      </c>
      <c r="B159" s="50">
        <v>470</v>
      </c>
      <c r="C159" s="83">
        <v>0</v>
      </c>
      <c r="D159" s="51">
        <f t="shared" si="2"/>
        <v>0</v>
      </c>
    </row>
    <row r="160" spans="1:4" ht="16.05" customHeight="1" x14ac:dyDescent="0.3">
      <c r="A160" s="50" t="s">
        <v>12</v>
      </c>
      <c r="B160" s="50">
        <v>2265</v>
      </c>
      <c r="C160" s="83">
        <v>7.7</v>
      </c>
      <c r="D160" s="54">
        <f t="shared" si="2"/>
        <v>3.3995584988962472E-3</v>
      </c>
    </row>
    <row r="161" spans="1:4" ht="14.4" customHeight="1" x14ac:dyDescent="0.3">
      <c r="A161" s="56" t="s">
        <v>175</v>
      </c>
      <c r="B161" s="56">
        <v>1049</v>
      </c>
      <c r="C161" s="85">
        <v>600.6</v>
      </c>
      <c r="D161" s="57">
        <f t="shared" si="2"/>
        <v>0.57254528122020976</v>
      </c>
    </row>
    <row r="162" spans="1:4" x14ac:dyDescent="0.3">
      <c r="A162" s="59" t="s">
        <v>71</v>
      </c>
      <c r="B162" s="59">
        <v>712</v>
      </c>
      <c r="C162" s="86">
        <v>23.4</v>
      </c>
      <c r="D162" s="60">
        <f t="shared" si="2"/>
        <v>3.2865168539325841E-2</v>
      </c>
    </row>
    <row r="163" spans="1:4" x14ac:dyDescent="0.3">
      <c r="A163" s="62" t="s">
        <v>59</v>
      </c>
      <c r="B163" s="62">
        <v>886</v>
      </c>
      <c r="C163" s="87">
        <v>0.3</v>
      </c>
      <c r="D163" s="63">
        <f t="shared" si="2"/>
        <v>3.3860045146726867E-4</v>
      </c>
    </row>
    <row r="164" spans="1:4" x14ac:dyDescent="0.3">
      <c r="A164" s="56" t="s">
        <v>191</v>
      </c>
      <c r="B164" s="56">
        <v>150</v>
      </c>
      <c r="C164" s="85">
        <v>30.3</v>
      </c>
      <c r="D164" s="57">
        <f t="shared" si="2"/>
        <v>0.20200000000000001</v>
      </c>
    </row>
    <row r="165" spans="1:4" x14ac:dyDescent="0.3">
      <c r="A165" s="59" t="s">
        <v>176</v>
      </c>
      <c r="B165" s="59">
        <v>605</v>
      </c>
      <c r="C165" s="86">
        <v>3</v>
      </c>
      <c r="D165" s="60">
        <f t="shared" si="2"/>
        <v>4.9586776859504135E-3</v>
      </c>
    </row>
    <row r="166" spans="1:4" x14ac:dyDescent="0.3">
      <c r="A166" s="59" t="s">
        <v>171</v>
      </c>
      <c r="B166" s="59">
        <v>353</v>
      </c>
      <c r="C166" s="86">
        <v>96.4</v>
      </c>
      <c r="D166" s="60">
        <f t="shared" si="2"/>
        <v>0.27308781869688387</v>
      </c>
    </row>
    <row r="167" spans="1:4" x14ac:dyDescent="0.3">
      <c r="A167" s="59" t="s">
        <v>87</v>
      </c>
      <c r="B167" s="59">
        <v>663</v>
      </c>
      <c r="C167" s="86">
        <v>178.7</v>
      </c>
      <c r="D167" s="60">
        <f t="shared" si="2"/>
        <v>0.26953242835595775</v>
      </c>
    </row>
    <row r="168" spans="1:4" x14ac:dyDescent="0.3">
      <c r="A168" s="62" t="s">
        <v>4</v>
      </c>
      <c r="B168" s="62">
        <v>180</v>
      </c>
      <c r="C168" s="87">
        <v>13.6</v>
      </c>
      <c r="D168" s="63">
        <f t="shared" si="2"/>
        <v>7.5555555555555556E-2</v>
      </c>
    </row>
    <row r="169" spans="1:4" x14ac:dyDescent="0.3">
      <c r="A169" s="56" t="s">
        <v>202</v>
      </c>
      <c r="B169" s="56">
        <v>856</v>
      </c>
      <c r="C169" s="85">
        <v>1721.5</v>
      </c>
      <c r="D169" s="57">
        <f t="shared" si="2"/>
        <v>2.0110981308411211</v>
      </c>
    </row>
    <row r="170" spans="1:4" x14ac:dyDescent="0.3">
      <c r="A170" s="59" t="s">
        <v>196</v>
      </c>
      <c r="B170" s="59">
        <v>218</v>
      </c>
      <c r="C170" s="86">
        <v>48.3</v>
      </c>
      <c r="D170" s="60">
        <f t="shared" si="2"/>
        <v>0.22155963302752296</v>
      </c>
    </row>
    <row r="171" spans="1:4" x14ac:dyDescent="0.3">
      <c r="A171" s="59" t="s">
        <v>183</v>
      </c>
      <c r="B171" s="59">
        <v>284</v>
      </c>
      <c r="C171" s="86">
        <v>210</v>
      </c>
      <c r="D171" s="60">
        <f t="shared" si="2"/>
        <v>0.73943661971830987</v>
      </c>
    </row>
    <row r="172" spans="1:4" x14ac:dyDescent="0.3">
      <c r="A172" s="59" t="s">
        <v>178</v>
      </c>
      <c r="B172" s="59">
        <v>646</v>
      </c>
      <c r="C172" s="86">
        <v>496</v>
      </c>
      <c r="D172" s="60">
        <f t="shared" si="2"/>
        <v>0.7678018575851393</v>
      </c>
    </row>
    <row r="173" spans="1:4" x14ac:dyDescent="0.3">
      <c r="A173" s="59" t="s">
        <v>172</v>
      </c>
      <c r="B173" s="59">
        <v>249</v>
      </c>
      <c r="C173" s="86">
        <v>0</v>
      </c>
      <c r="D173" s="60">
        <f t="shared" si="2"/>
        <v>0</v>
      </c>
    </row>
    <row r="174" spans="1:4" x14ac:dyDescent="0.3">
      <c r="A174" s="59" t="s">
        <v>170</v>
      </c>
      <c r="B174" s="59">
        <v>552</v>
      </c>
      <c r="C174" s="86">
        <v>600</v>
      </c>
      <c r="D174" s="60">
        <f t="shared" si="2"/>
        <v>1.0869565217391304</v>
      </c>
    </row>
    <row r="175" spans="1:4" x14ac:dyDescent="0.3">
      <c r="A175" s="59" t="s">
        <v>127</v>
      </c>
      <c r="B175" s="59">
        <v>1176</v>
      </c>
      <c r="C175" s="86">
        <v>258.5</v>
      </c>
      <c r="D175" s="60">
        <f t="shared" si="2"/>
        <v>0.21981292517006804</v>
      </c>
    </row>
    <row r="176" spans="1:4" x14ac:dyDescent="0.3">
      <c r="A176" s="62" t="s">
        <v>66</v>
      </c>
      <c r="B176" s="62">
        <v>570</v>
      </c>
      <c r="C176" s="87">
        <v>431.8</v>
      </c>
      <c r="D176" s="63">
        <f t="shared" si="2"/>
        <v>0.75754385964912285</v>
      </c>
    </row>
    <row r="177" spans="1:4" x14ac:dyDescent="0.3">
      <c r="A177" s="56" t="s">
        <v>141</v>
      </c>
      <c r="B177" s="56">
        <v>100</v>
      </c>
      <c r="C177" s="85">
        <v>6.6</v>
      </c>
      <c r="D177" s="57">
        <f t="shared" si="2"/>
        <v>6.6000000000000003E-2</v>
      </c>
    </row>
    <row r="178" spans="1:4" x14ac:dyDescent="0.3">
      <c r="A178" s="59" t="s">
        <v>133</v>
      </c>
      <c r="B178" s="59">
        <v>504</v>
      </c>
      <c r="C178" s="86">
        <v>0</v>
      </c>
      <c r="D178" s="60">
        <f t="shared" si="2"/>
        <v>0</v>
      </c>
    </row>
    <row r="179" spans="1:4" x14ac:dyDescent="0.3">
      <c r="A179" s="59" t="s">
        <v>105</v>
      </c>
      <c r="B179" s="59">
        <v>624</v>
      </c>
      <c r="C179" s="86">
        <v>38</v>
      </c>
      <c r="D179" s="60">
        <f t="shared" si="2"/>
        <v>6.0897435897435896E-2</v>
      </c>
    </row>
    <row r="180" spans="1:4" x14ac:dyDescent="0.3">
      <c r="A180" s="62" t="s">
        <v>21</v>
      </c>
      <c r="B180" s="62">
        <v>73</v>
      </c>
      <c r="C180" s="87">
        <v>2.6</v>
      </c>
      <c r="D180" s="63">
        <f t="shared" si="2"/>
        <v>3.5616438356164383E-2</v>
      </c>
    </row>
    <row r="181" spans="1:4" x14ac:dyDescent="0.3">
      <c r="A181" s="56" t="s">
        <v>124</v>
      </c>
      <c r="B181" s="56">
        <v>804</v>
      </c>
      <c r="C181" s="85">
        <v>2859.9</v>
      </c>
      <c r="D181" s="57">
        <f t="shared" si="2"/>
        <v>3.5570895522388062</v>
      </c>
    </row>
    <row r="182" spans="1:4" x14ac:dyDescent="0.3">
      <c r="A182" s="59" t="s">
        <v>148</v>
      </c>
      <c r="B182" s="59">
        <v>339</v>
      </c>
      <c r="C182" s="86">
        <v>874.2</v>
      </c>
      <c r="D182" s="60">
        <f t="shared" si="2"/>
        <v>2.5787610619469028</v>
      </c>
    </row>
    <row r="183" spans="1:4" x14ac:dyDescent="0.3">
      <c r="A183" s="59" t="s">
        <v>94</v>
      </c>
      <c r="B183" s="59">
        <v>1083</v>
      </c>
      <c r="C183" s="86">
        <v>1932.7</v>
      </c>
      <c r="D183" s="60">
        <f t="shared" si="2"/>
        <v>1.7845798707294551</v>
      </c>
    </row>
    <row r="184" spans="1:4" x14ac:dyDescent="0.3">
      <c r="A184" s="59" t="s">
        <v>56</v>
      </c>
      <c r="B184" s="59">
        <v>1116</v>
      </c>
      <c r="C184" s="86">
        <v>761.9</v>
      </c>
      <c r="D184" s="60">
        <f t="shared" si="2"/>
        <v>0.68270609318996411</v>
      </c>
    </row>
    <row r="185" spans="1:4" x14ac:dyDescent="0.3">
      <c r="A185" s="62" t="s">
        <v>48</v>
      </c>
      <c r="B185" s="62">
        <v>1100</v>
      </c>
      <c r="C185" s="87">
        <v>4081.8</v>
      </c>
      <c r="D185" s="63">
        <f t="shared" si="2"/>
        <v>3.7107272727272727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4A0E-80D6-4B69-86B7-A015D97F3E4D}">
  <dimension ref="A1:F185"/>
  <sheetViews>
    <sheetView topLeftCell="C1" zoomScale="140" zoomScaleNormal="140" workbookViewId="0">
      <selection activeCell="E2" sqref="E2"/>
    </sheetView>
  </sheetViews>
  <sheetFormatPr defaultRowHeight="14.4" x14ac:dyDescent="0.3"/>
  <cols>
    <col min="1" max="1" width="7" bestFit="1" customWidth="1"/>
    <col min="2" max="2" width="11.5546875" bestFit="1" customWidth="1"/>
    <col min="3" max="3" width="24.109375" bestFit="1" customWidth="1"/>
    <col min="4" max="4" width="13.5546875" bestFit="1" customWidth="1"/>
    <col min="5" max="5" width="80" style="88" bestFit="1" customWidth="1"/>
    <col min="6" max="6" width="18.88671875" style="88" bestFit="1" customWidth="1"/>
  </cols>
  <sheetData>
    <row r="1" spans="1:6" ht="16.2" x14ac:dyDescent="0.3">
      <c r="B1" s="1" t="s">
        <v>0</v>
      </c>
      <c r="C1" s="1" t="s">
        <v>205</v>
      </c>
      <c r="D1" s="1" t="s">
        <v>212</v>
      </c>
      <c r="E1" s="65" t="s">
        <v>214</v>
      </c>
      <c r="F1" s="65" t="s">
        <v>213</v>
      </c>
    </row>
    <row r="2" spans="1:6" ht="14.4" customHeight="1" x14ac:dyDescent="0.3">
      <c r="A2" s="196" t="s">
        <v>1</v>
      </c>
      <c r="B2" s="197" t="s">
        <v>2</v>
      </c>
      <c r="C2" s="2" t="s">
        <v>3</v>
      </c>
      <c r="D2" s="2">
        <v>560</v>
      </c>
      <c r="E2" s="67">
        <v>1.859</v>
      </c>
      <c r="F2" s="3">
        <f>IFERROR(CONVERT(E2,"GW","W")/CONVERT(D2,"km^2","m^2"),0)</f>
        <v>3.3196428571428571</v>
      </c>
    </row>
    <row r="3" spans="1:6" ht="14.4" customHeight="1" x14ac:dyDescent="0.3">
      <c r="A3" s="196"/>
      <c r="B3" s="198"/>
      <c r="C3" s="5" t="s">
        <v>6</v>
      </c>
      <c r="D3" s="5">
        <v>576</v>
      </c>
      <c r="E3" s="68">
        <v>1.1779999999999999</v>
      </c>
      <c r="F3" s="6">
        <f t="shared" ref="F3:F66" si="0">IFERROR(CONVERT(E3,"GW","W")/CONVERT(D3,"km^2","m^2"),0)</f>
        <v>2.0451388888888888</v>
      </c>
    </row>
    <row r="4" spans="1:6" ht="14.4" customHeight="1" x14ac:dyDescent="0.3">
      <c r="A4" s="196"/>
      <c r="B4" s="198"/>
      <c r="C4" s="5" t="s">
        <v>2</v>
      </c>
      <c r="D4" s="5">
        <v>1029</v>
      </c>
      <c r="E4" s="68">
        <v>2.75</v>
      </c>
      <c r="F4" s="6">
        <f t="shared" si="0"/>
        <v>2.6724975704567542</v>
      </c>
    </row>
    <row r="5" spans="1:6" x14ac:dyDescent="0.3">
      <c r="A5" s="196"/>
      <c r="B5" s="198"/>
      <c r="C5" s="5" t="s">
        <v>11</v>
      </c>
      <c r="D5" s="5">
        <v>1872</v>
      </c>
      <c r="E5" s="68">
        <v>2.64</v>
      </c>
      <c r="F5" s="6">
        <f t="shared" si="0"/>
        <v>1.4102564102564104</v>
      </c>
    </row>
    <row r="6" spans="1:6" x14ac:dyDescent="0.3">
      <c r="A6" s="196"/>
      <c r="B6" s="199"/>
      <c r="C6" s="8" t="s">
        <v>14</v>
      </c>
      <c r="D6" s="8">
        <v>726</v>
      </c>
      <c r="E6" s="69">
        <v>1.909</v>
      </c>
      <c r="F6" s="9">
        <f t="shared" si="0"/>
        <v>2.6294765840220387</v>
      </c>
    </row>
    <row r="7" spans="1:6" ht="14.4" customHeight="1" x14ac:dyDescent="0.3">
      <c r="A7" s="196"/>
      <c r="B7" s="200" t="s">
        <v>17</v>
      </c>
      <c r="C7" s="2" t="s">
        <v>18</v>
      </c>
      <c r="D7" s="2">
        <v>264</v>
      </c>
      <c r="E7" s="67">
        <v>0.81399999999999995</v>
      </c>
      <c r="F7" s="3">
        <f t="shared" si="0"/>
        <v>3.0833333333333335</v>
      </c>
    </row>
    <row r="8" spans="1:6" x14ac:dyDescent="0.3">
      <c r="A8" s="196"/>
      <c r="B8" s="201"/>
      <c r="C8" s="5" t="s">
        <v>17</v>
      </c>
      <c r="D8" s="5">
        <v>948</v>
      </c>
      <c r="E8" s="68">
        <v>1.952</v>
      </c>
      <c r="F8" s="6">
        <f t="shared" si="0"/>
        <v>2.0590717299578061</v>
      </c>
    </row>
    <row r="9" spans="1:6" x14ac:dyDescent="0.3">
      <c r="A9" s="196"/>
      <c r="B9" s="201"/>
      <c r="C9" s="5" t="s">
        <v>23</v>
      </c>
      <c r="D9" s="5">
        <v>275</v>
      </c>
      <c r="E9" s="68">
        <v>0.76900000000000002</v>
      </c>
      <c r="F9" s="6">
        <f t="shared" si="0"/>
        <v>2.7963636363636364</v>
      </c>
    </row>
    <row r="10" spans="1:6" x14ac:dyDescent="0.3">
      <c r="A10" s="196"/>
      <c r="B10" s="202"/>
      <c r="C10" s="8" t="s">
        <v>26</v>
      </c>
      <c r="D10" s="8">
        <v>146</v>
      </c>
      <c r="E10" s="69">
        <v>0.55800000000000005</v>
      </c>
      <c r="F10" s="9">
        <f t="shared" si="0"/>
        <v>3.8219178082191783</v>
      </c>
    </row>
    <row r="11" spans="1:6" x14ac:dyDescent="0.3">
      <c r="A11" s="196"/>
      <c r="B11" s="197" t="s">
        <v>29</v>
      </c>
      <c r="C11" s="2" t="s">
        <v>29</v>
      </c>
      <c r="D11" s="2">
        <v>836</v>
      </c>
      <c r="E11" s="67">
        <v>0.93100000000000005</v>
      </c>
      <c r="F11" s="3">
        <f t="shared" si="0"/>
        <v>1.1136363636363635</v>
      </c>
    </row>
    <row r="12" spans="1:6" x14ac:dyDescent="0.3">
      <c r="A12" s="196"/>
      <c r="B12" s="198"/>
      <c r="C12" s="5" t="s">
        <v>32</v>
      </c>
      <c r="D12" s="5">
        <v>454</v>
      </c>
      <c r="E12" s="68">
        <v>0.316</v>
      </c>
      <c r="F12" s="6">
        <f t="shared" si="0"/>
        <v>0.69603524229074887</v>
      </c>
    </row>
    <row r="13" spans="1:6" x14ac:dyDescent="0.3">
      <c r="A13" s="196"/>
      <c r="B13" s="198"/>
      <c r="C13" s="5" t="s">
        <v>35</v>
      </c>
      <c r="D13" s="5">
        <v>937</v>
      </c>
      <c r="E13" s="68">
        <v>1.7250000000000001</v>
      </c>
      <c r="F13" s="6">
        <f t="shared" si="0"/>
        <v>1.8409818569903946</v>
      </c>
    </row>
    <row r="14" spans="1:6" x14ac:dyDescent="0.3">
      <c r="A14" s="196"/>
      <c r="B14" s="198"/>
      <c r="C14" s="5" t="s">
        <v>38</v>
      </c>
      <c r="D14" s="5">
        <v>1062</v>
      </c>
      <c r="E14" s="68">
        <v>1.643</v>
      </c>
      <c r="F14" s="6">
        <f t="shared" si="0"/>
        <v>1.5470809792843692</v>
      </c>
    </row>
    <row r="15" spans="1:6" x14ac:dyDescent="0.3">
      <c r="A15" s="196"/>
      <c r="B15" s="198"/>
      <c r="C15" s="5" t="s">
        <v>30</v>
      </c>
      <c r="D15" s="5">
        <v>260</v>
      </c>
      <c r="E15" s="68">
        <v>0.55300000000000005</v>
      </c>
      <c r="F15" s="9">
        <f t="shared" si="0"/>
        <v>2.1269230769230769</v>
      </c>
    </row>
    <row r="16" spans="1:6" ht="14.4" customHeight="1" x14ac:dyDescent="0.3">
      <c r="A16" s="210" t="s">
        <v>43</v>
      </c>
      <c r="B16" s="204" t="s">
        <v>44</v>
      </c>
      <c r="C16" s="11" t="s">
        <v>45</v>
      </c>
      <c r="D16" s="11">
        <v>862</v>
      </c>
      <c r="E16" s="70">
        <v>2.7210000000000001</v>
      </c>
      <c r="F16" s="12">
        <f t="shared" si="0"/>
        <v>3.1566125290023201</v>
      </c>
    </row>
    <row r="17" spans="1:6" x14ac:dyDescent="0.3">
      <c r="A17" s="210"/>
      <c r="B17" s="205"/>
      <c r="C17" s="14" t="s">
        <v>47</v>
      </c>
      <c r="D17" s="14">
        <v>280</v>
      </c>
      <c r="E17" s="71">
        <v>0.59499999999999997</v>
      </c>
      <c r="F17" s="15">
        <f t="shared" si="0"/>
        <v>2.125</v>
      </c>
    </row>
    <row r="18" spans="1:6" x14ac:dyDescent="0.3">
      <c r="A18" s="210"/>
      <c r="B18" s="205"/>
      <c r="C18" s="14" t="s">
        <v>50</v>
      </c>
      <c r="D18" s="14">
        <v>1590</v>
      </c>
      <c r="E18" s="71">
        <v>5.5979999999999999</v>
      </c>
      <c r="F18" s="15">
        <f t="shared" si="0"/>
        <v>3.520754716981132</v>
      </c>
    </row>
    <row r="19" spans="1:6" x14ac:dyDescent="0.3">
      <c r="A19" s="210"/>
      <c r="B19" s="205"/>
      <c r="C19" s="14" t="s">
        <v>53</v>
      </c>
      <c r="D19" s="14">
        <v>614</v>
      </c>
      <c r="E19" s="71">
        <v>1.7889999999999999</v>
      </c>
      <c r="F19" s="15">
        <f t="shared" si="0"/>
        <v>2.9136807817589578</v>
      </c>
    </row>
    <row r="20" spans="1:6" x14ac:dyDescent="0.3">
      <c r="A20" s="210"/>
      <c r="B20" s="205"/>
      <c r="C20" s="14" t="s">
        <v>55</v>
      </c>
      <c r="D20" s="14">
        <v>440</v>
      </c>
      <c r="E20" s="71">
        <v>1.34</v>
      </c>
      <c r="F20" s="15">
        <f t="shared" si="0"/>
        <v>3.0454545454545454</v>
      </c>
    </row>
    <row r="21" spans="1:6" x14ac:dyDescent="0.3">
      <c r="A21" s="210"/>
      <c r="B21" s="205"/>
      <c r="C21" s="14" t="s">
        <v>58</v>
      </c>
      <c r="D21" s="14">
        <v>2779</v>
      </c>
      <c r="E21" s="71">
        <v>7.851</v>
      </c>
      <c r="F21" s="15">
        <f t="shared" si="0"/>
        <v>2.8251169485426413</v>
      </c>
    </row>
    <row r="22" spans="1:6" x14ac:dyDescent="0.3">
      <c r="A22" s="210"/>
      <c r="B22" s="205"/>
      <c r="C22" s="14" t="s">
        <v>61</v>
      </c>
      <c r="D22" s="14">
        <v>750</v>
      </c>
      <c r="E22" s="71">
        <v>1.875</v>
      </c>
      <c r="F22" s="15">
        <f t="shared" si="0"/>
        <v>2.5</v>
      </c>
    </row>
    <row r="23" spans="1:6" x14ac:dyDescent="0.3">
      <c r="A23" s="210"/>
      <c r="B23" s="205"/>
      <c r="C23" s="14" t="s">
        <v>63</v>
      </c>
      <c r="D23" s="14">
        <v>868</v>
      </c>
      <c r="E23" s="71">
        <v>2.141</v>
      </c>
      <c r="F23" s="15">
        <f t="shared" si="0"/>
        <v>2.4665898617511521</v>
      </c>
    </row>
    <row r="24" spans="1:6" x14ac:dyDescent="0.3">
      <c r="A24" s="210"/>
      <c r="B24" s="205"/>
      <c r="C24" s="14" t="s">
        <v>65</v>
      </c>
      <c r="D24" s="14">
        <v>425</v>
      </c>
      <c r="E24" s="71">
        <v>1.407</v>
      </c>
      <c r="F24" s="15">
        <f t="shared" si="0"/>
        <v>3.3105882352941176</v>
      </c>
    </row>
    <row r="25" spans="1:6" x14ac:dyDescent="0.3">
      <c r="A25" s="210"/>
      <c r="B25" s="206"/>
      <c r="C25" s="17" t="s">
        <v>24</v>
      </c>
      <c r="D25" s="17">
        <v>1338</v>
      </c>
      <c r="E25" s="72">
        <v>2.5870000000000002</v>
      </c>
      <c r="F25" s="18">
        <f t="shared" si="0"/>
        <v>1.9334828101644246</v>
      </c>
    </row>
    <row r="26" spans="1:6" x14ac:dyDescent="0.3">
      <c r="A26" s="210"/>
      <c r="B26" s="188" t="s">
        <v>69</v>
      </c>
      <c r="C26" s="11" t="s">
        <v>70</v>
      </c>
      <c r="D26" s="11">
        <v>212</v>
      </c>
      <c r="E26" s="70">
        <v>0.68799999999999994</v>
      </c>
      <c r="F26" s="12">
        <f t="shared" si="0"/>
        <v>3.2452830188679247</v>
      </c>
    </row>
    <row r="27" spans="1:6" x14ac:dyDescent="0.3">
      <c r="A27" s="210"/>
      <c r="B27" s="189"/>
      <c r="C27" s="14" t="s">
        <v>73</v>
      </c>
      <c r="D27" s="14">
        <v>424</v>
      </c>
      <c r="E27" s="71">
        <v>0.55400000000000005</v>
      </c>
      <c r="F27" s="15">
        <f t="shared" si="0"/>
        <v>1.3066037735849056</v>
      </c>
    </row>
    <row r="28" spans="1:6" x14ac:dyDescent="0.3">
      <c r="A28" s="210"/>
      <c r="B28" s="189"/>
      <c r="C28" s="14" t="s">
        <v>75</v>
      </c>
      <c r="D28" s="14">
        <v>278</v>
      </c>
      <c r="E28" s="71">
        <v>0.12</v>
      </c>
      <c r="F28" s="15">
        <f t="shared" si="0"/>
        <v>0.43165467625899279</v>
      </c>
    </row>
    <row r="29" spans="1:6" x14ac:dyDescent="0.3">
      <c r="A29" s="210"/>
      <c r="B29" s="190"/>
      <c r="C29" s="17" t="s">
        <v>39</v>
      </c>
      <c r="D29" s="17">
        <v>1231</v>
      </c>
      <c r="E29" s="72">
        <v>2.4590000000000001</v>
      </c>
      <c r="F29" s="18">
        <f t="shared" si="0"/>
        <v>1.9975629569455726</v>
      </c>
    </row>
    <row r="30" spans="1:6" ht="16.95" customHeight="1" x14ac:dyDescent="0.3">
      <c r="A30" s="210"/>
      <c r="B30" s="188" t="s">
        <v>80</v>
      </c>
      <c r="C30" s="11" t="s">
        <v>43</v>
      </c>
      <c r="D30" s="11">
        <v>1877</v>
      </c>
      <c r="E30" s="70">
        <v>2.1720000000000002</v>
      </c>
      <c r="F30" s="12">
        <f t="shared" si="0"/>
        <v>1.1571656899307405</v>
      </c>
    </row>
    <row r="31" spans="1:6" ht="16.95" customHeight="1" x14ac:dyDescent="0.3">
      <c r="A31" s="210"/>
      <c r="B31" s="189"/>
      <c r="C31" s="14" t="s">
        <v>83</v>
      </c>
      <c r="D31" s="14">
        <v>669</v>
      </c>
      <c r="E31" s="71">
        <v>0.39800000000000002</v>
      </c>
      <c r="F31" s="15">
        <f t="shared" si="0"/>
        <v>0.59491778774289983</v>
      </c>
    </row>
    <row r="32" spans="1:6" ht="16.95" customHeight="1" x14ac:dyDescent="0.3">
      <c r="A32" s="210"/>
      <c r="B32" s="190"/>
      <c r="C32" s="17" t="s">
        <v>86</v>
      </c>
      <c r="D32" s="17">
        <v>1759</v>
      </c>
      <c r="E32" s="72">
        <v>3.2229999999999999</v>
      </c>
      <c r="F32" s="18">
        <f t="shared" si="0"/>
        <v>1.8322910744741332</v>
      </c>
    </row>
    <row r="33" spans="1:6" x14ac:dyDescent="0.3">
      <c r="A33" s="210"/>
      <c r="B33" s="189" t="s">
        <v>89</v>
      </c>
      <c r="C33" s="14" t="s">
        <v>90</v>
      </c>
      <c r="D33" s="14">
        <v>410</v>
      </c>
      <c r="E33" s="71">
        <v>0.85099999999999998</v>
      </c>
      <c r="F33" s="12">
        <f t="shared" si="0"/>
        <v>2.075609756097561</v>
      </c>
    </row>
    <row r="34" spans="1:6" x14ac:dyDescent="0.3">
      <c r="A34" s="210"/>
      <c r="B34" s="189"/>
      <c r="C34" s="14" t="s">
        <v>93</v>
      </c>
      <c r="D34" s="14">
        <v>434</v>
      </c>
      <c r="E34" s="71">
        <v>0.38800000000000001</v>
      </c>
      <c r="F34" s="15">
        <f t="shared" si="0"/>
        <v>0.89400921658986177</v>
      </c>
    </row>
    <row r="35" spans="1:6" x14ac:dyDescent="0.3">
      <c r="A35" s="210"/>
      <c r="B35" s="189"/>
      <c r="C35" s="14" t="s">
        <v>96</v>
      </c>
      <c r="D35" s="14">
        <v>821</v>
      </c>
      <c r="E35" s="71">
        <v>1.756</v>
      </c>
      <c r="F35" s="15">
        <f t="shared" si="0"/>
        <v>2.1388550548112057</v>
      </c>
    </row>
    <row r="36" spans="1:6" x14ac:dyDescent="0.3">
      <c r="A36" s="210"/>
      <c r="B36" s="189"/>
      <c r="C36" s="14" t="s">
        <v>99</v>
      </c>
      <c r="D36" s="14">
        <v>383</v>
      </c>
      <c r="E36" s="71">
        <v>1.1719999999999999</v>
      </c>
      <c r="F36" s="15">
        <f t="shared" si="0"/>
        <v>3.060052219321149</v>
      </c>
    </row>
    <row r="37" spans="1:6" ht="14.4" customHeight="1" x14ac:dyDescent="0.3">
      <c r="A37" s="191" t="s">
        <v>101</v>
      </c>
      <c r="B37" s="193" t="s">
        <v>67</v>
      </c>
      <c r="C37" s="20" t="s">
        <v>8</v>
      </c>
      <c r="D37" s="20">
        <v>132</v>
      </c>
      <c r="E37" s="73">
        <v>3.2000000000000001E-2</v>
      </c>
      <c r="F37" s="21">
        <f t="shared" si="0"/>
        <v>0.24242424242424243</v>
      </c>
    </row>
    <row r="38" spans="1:6" x14ac:dyDescent="0.3">
      <c r="A38" s="192"/>
      <c r="B38" s="194"/>
      <c r="C38" s="23" t="s">
        <v>34</v>
      </c>
      <c r="D38" s="23">
        <v>591</v>
      </c>
      <c r="E38" s="74">
        <v>0.64700000000000002</v>
      </c>
      <c r="F38" s="24">
        <f t="shared" si="0"/>
        <v>1.0947546531302876</v>
      </c>
    </row>
    <row r="39" spans="1:6" x14ac:dyDescent="0.3">
      <c r="A39" s="192"/>
      <c r="B39" s="194"/>
      <c r="C39" s="23" t="s">
        <v>22</v>
      </c>
      <c r="D39" s="23">
        <v>107</v>
      </c>
      <c r="E39" s="74">
        <v>7.0000000000000001E-3</v>
      </c>
      <c r="F39" s="24">
        <f t="shared" si="0"/>
        <v>6.5420560747663545E-2</v>
      </c>
    </row>
    <row r="40" spans="1:6" x14ac:dyDescent="0.3">
      <c r="A40" s="192"/>
      <c r="B40" s="194"/>
      <c r="C40" s="23" t="s">
        <v>37</v>
      </c>
      <c r="D40" s="23">
        <v>152</v>
      </c>
      <c r="E40" s="74">
        <v>4.0000000000000001E-3</v>
      </c>
      <c r="F40" s="24">
        <f t="shared" si="0"/>
        <v>2.6315789473684209E-2</v>
      </c>
    </row>
    <row r="41" spans="1:6" x14ac:dyDescent="0.3">
      <c r="A41" s="192"/>
      <c r="B41" s="194"/>
      <c r="C41" s="23" t="s">
        <v>10</v>
      </c>
      <c r="D41" s="23">
        <v>267</v>
      </c>
      <c r="E41" s="74">
        <v>0.185</v>
      </c>
      <c r="F41" s="24">
        <f t="shared" si="0"/>
        <v>0.69288389513108617</v>
      </c>
    </row>
    <row r="42" spans="1:6" x14ac:dyDescent="0.3">
      <c r="A42" s="192"/>
      <c r="B42" s="194"/>
      <c r="C42" s="23" t="s">
        <v>67</v>
      </c>
      <c r="D42" s="23">
        <v>312</v>
      </c>
      <c r="E42" s="74">
        <v>0</v>
      </c>
      <c r="F42" s="24">
        <f t="shared" si="0"/>
        <v>0</v>
      </c>
    </row>
    <row r="43" spans="1:6" x14ac:dyDescent="0.3">
      <c r="A43" s="192"/>
      <c r="B43" s="194"/>
      <c r="C43" s="23" t="s">
        <v>82</v>
      </c>
      <c r="D43" s="23">
        <v>79</v>
      </c>
      <c r="E43" s="74">
        <v>0</v>
      </c>
      <c r="F43" s="24">
        <f t="shared" si="0"/>
        <v>0</v>
      </c>
    </row>
    <row r="44" spans="1:6" x14ac:dyDescent="0.3">
      <c r="A44" s="192"/>
      <c r="B44" s="194"/>
      <c r="C44" s="23" t="s">
        <v>77</v>
      </c>
      <c r="D44" s="23">
        <v>1228</v>
      </c>
      <c r="E44" s="74">
        <v>1.65</v>
      </c>
      <c r="F44" s="24">
        <f t="shared" si="0"/>
        <v>1.3436482084690553</v>
      </c>
    </row>
    <row r="45" spans="1:6" x14ac:dyDescent="0.3">
      <c r="A45" s="192"/>
      <c r="B45" s="195"/>
      <c r="C45" s="26" t="s">
        <v>36</v>
      </c>
      <c r="D45" s="26">
        <v>481</v>
      </c>
      <c r="E45" s="75">
        <v>0.11</v>
      </c>
      <c r="F45" s="27">
        <f t="shared" si="0"/>
        <v>0.2286902286902287</v>
      </c>
    </row>
    <row r="46" spans="1:6" ht="22.05" customHeight="1" x14ac:dyDescent="0.3">
      <c r="A46" s="192"/>
      <c r="B46" s="194" t="s">
        <v>116</v>
      </c>
      <c r="C46" s="23" t="s">
        <v>116</v>
      </c>
      <c r="D46" s="23">
        <v>255</v>
      </c>
      <c r="E46" s="74">
        <v>0.34399999999999997</v>
      </c>
      <c r="F46" s="21">
        <f t="shared" si="0"/>
        <v>1.3490196078431373</v>
      </c>
    </row>
    <row r="47" spans="1:6" ht="22.05" customHeight="1" x14ac:dyDescent="0.3">
      <c r="A47" s="192"/>
      <c r="B47" s="194"/>
      <c r="C47" s="23" t="s">
        <v>118</v>
      </c>
      <c r="D47" s="23">
        <v>161</v>
      </c>
      <c r="E47" s="74">
        <v>0.10299999999999999</v>
      </c>
      <c r="F47" s="27">
        <f t="shared" si="0"/>
        <v>0.63975155279503104</v>
      </c>
    </row>
    <row r="48" spans="1:6" x14ac:dyDescent="0.3">
      <c r="A48" s="209" t="s">
        <v>120</v>
      </c>
      <c r="B48" s="182" t="s">
        <v>52</v>
      </c>
      <c r="C48" s="29" t="s">
        <v>121</v>
      </c>
      <c r="D48" s="29">
        <v>697</v>
      </c>
      <c r="E48" s="76">
        <v>1.0609999999999999</v>
      </c>
      <c r="F48" s="30">
        <f t="shared" si="0"/>
        <v>1.5222381635581061</v>
      </c>
    </row>
    <row r="49" spans="1:6" x14ac:dyDescent="0.3">
      <c r="A49" s="209"/>
      <c r="B49" s="183"/>
      <c r="C49" s="32" t="s">
        <v>42</v>
      </c>
      <c r="D49" s="32">
        <v>416</v>
      </c>
      <c r="E49" s="77">
        <v>0.31900000000000001</v>
      </c>
      <c r="F49" s="33">
        <f t="shared" si="0"/>
        <v>0.76682692307692313</v>
      </c>
    </row>
    <row r="50" spans="1:6" x14ac:dyDescent="0.3">
      <c r="A50" s="209"/>
      <c r="B50" s="183"/>
      <c r="C50" s="32" t="s">
        <v>79</v>
      </c>
      <c r="D50" s="32">
        <v>181</v>
      </c>
      <c r="E50" s="77">
        <v>0.45600000000000002</v>
      </c>
      <c r="F50" s="33">
        <f t="shared" si="0"/>
        <v>2.5193370165745854</v>
      </c>
    </row>
    <row r="51" spans="1:6" x14ac:dyDescent="0.3">
      <c r="A51" s="209"/>
      <c r="B51" s="184"/>
      <c r="C51" s="35" t="s">
        <v>52</v>
      </c>
      <c r="D51" s="35">
        <v>776</v>
      </c>
      <c r="E51" s="78">
        <v>0.84899999999999998</v>
      </c>
      <c r="F51" s="36">
        <f t="shared" si="0"/>
        <v>1.0940721649484537</v>
      </c>
    </row>
    <row r="52" spans="1:6" x14ac:dyDescent="0.3">
      <c r="A52" s="209"/>
      <c r="B52" s="182" t="s">
        <v>126</v>
      </c>
      <c r="C52" s="29" t="s">
        <v>92</v>
      </c>
      <c r="D52" s="29">
        <v>1312</v>
      </c>
      <c r="E52" s="76">
        <v>1.4059999999999999</v>
      </c>
      <c r="F52" s="30">
        <f t="shared" si="0"/>
        <v>1.0716463414634145</v>
      </c>
    </row>
    <row r="53" spans="1:6" x14ac:dyDescent="0.3">
      <c r="A53" s="209"/>
      <c r="B53" s="183"/>
      <c r="C53" s="32" t="s">
        <v>103</v>
      </c>
      <c r="D53" s="32">
        <v>421</v>
      </c>
      <c r="E53" s="77">
        <v>0.83199999999999996</v>
      </c>
      <c r="F53" s="33">
        <f t="shared" si="0"/>
        <v>1.9762470308788596</v>
      </c>
    </row>
    <row r="54" spans="1:6" x14ac:dyDescent="0.3">
      <c r="A54" s="209"/>
      <c r="B54" s="183"/>
      <c r="C54" s="32" t="s">
        <v>104</v>
      </c>
      <c r="D54" s="32">
        <v>909</v>
      </c>
      <c r="E54" s="77">
        <v>1.5569999999999999</v>
      </c>
      <c r="F54" s="33">
        <f t="shared" si="0"/>
        <v>1.7128712871287128</v>
      </c>
    </row>
    <row r="55" spans="1:6" x14ac:dyDescent="0.3">
      <c r="A55" s="209"/>
      <c r="B55" s="183"/>
      <c r="C55" s="32" t="s">
        <v>109</v>
      </c>
      <c r="D55" s="32">
        <v>338</v>
      </c>
      <c r="E55" s="77">
        <v>0.84799999999999998</v>
      </c>
      <c r="F55" s="33">
        <f t="shared" si="0"/>
        <v>2.5088757396449703</v>
      </c>
    </row>
    <row r="56" spans="1:6" x14ac:dyDescent="0.3">
      <c r="A56" s="209"/>
      <c r="B56" s="183"/>
      <c r="C56" s="32" t="s">
        <v>98</v>
      </c>
      <c r="D56" s="32">
        <v>415</v>
      </c>
      <c r="E56" s="77">
        <v>1.1180000000000001</v>
      </c>
      <c r="F56" s="33">
        <f t="shared" si="0"/>
        <v>2.6939759036144579</v>
      </c>
    </row>
    <row r="57" spans="1:6" x14ac:dyDescent="0.3">
      <c r="A57" s="209"/>
      <c r="B57" s="183"/>
      <c r="C57" s="32" t="s">
        <v>106</v>
      </c>
      <c r="D57" s="32">
        <v>611</v>
      </c>
      <c r="E57" s="77">
        <v>2.0350000000000001</v>
      </c>
      <c r="F57" s="33">
        <f t="shared" si="0"/>
        <v>3.3306055646481183</v>
      </c>
    </row>
    <row r="58" spans="1:6" x14ac:dyDescent="0.3">
      <c r="A58" s="209"/>
      <c r="B58" s="183"/>
      <c r="C58" s="32" t="s">
        <v>128</v>
      </c>
      <c r="D58" s="32">
        <v>697</v>
      </c>
      <c r="E58" s="77">
        <v>2.0089999999999999</v>
      </c>
      <c r="F58" s="33">
        <f t="shared" si="0"/>
        <v>2.8823529411764706</v>
      </c>
    </row>
    <row r="59" spans="1:6" x14ac:dyDescent="0.3">
      <c r="A59" s="209"/>
      <c r="B59" s="184"/>
      <c r="C59" s="35" t="s">
        <v>108</v>
      </c>
      <c r="D59" s="35">
        <v>365</v>
      </c>
      <c r="E59" s="78">
        <v>1.0640000000000001</v>
      </c>
      <c r="F59" s="36">
        <f t="shared" si="0"/>
        <v>2.9150684931506849</v>
      </c>
    </row>
    <row r="60" spans="1:6" x14ac:dyDescent="0.3">
      <c r="A60" s="209"/>
      <c r="B60" s="182" t="s">
        <v>117</v>
      </c>
      <c r="C60" s="29" t="s">
        <v>88</v>
      </c>
      <c r="D60" s="29">
        <v>179</v>
      </c>
      <c r="E60" s="76">
        <v>0.65600000000000003</v>
      </c>
      <c r="F60" s="30">
        <f t="shared" si="0"/>
        <v>3.6648044692737431</v>
      </c>
    </row>
    <row r="61" spans="1:6" x14ac:dyDescent="0.3">
      <c r="A61" s="209"/>
      <c r="B61" s="183"/>
      <c r="C61" s="32" t="s">
        <v>85</v>
      </c>
      <c r="D61" s="32">
        <v>383</v>
      </c>
      <c r="E61" s="77">
        <v>1.0089999999999999</v>
      </c>
      <c r="F61" s="33">
        <f t="shared" si="0"/>
        <v>2.634464751958224</v>
      </c>
    </row>
    <row r="62" spans="1:6" x14ac:dyDescent="0.3">
      <c r="A62" s="209"/>
      <c r="B62" s="183"/>
      <c r="C62" s="32" t="s">
        <v>136</v>
      </c>
      <c r="D62" s="32">
        <v>1309</v>
      </c>
      <c r="E62" s="77">
        <v>4.4119999999999999</v>
      </c>
      <c r="F62" s="33">
        <f t="shared" si="0"/>
        <v>3.3705118411000763</v>
      </c>
    </row>
    <row r="63" spans="1:6" x14ac:dyDescent="0.3">
      <c r="A63" s="209"/>
      <c r="B63" s="183"/>
      <c r="C63" s="32" t="s">
        <v>107</v>
      </c>
      <c r="D63" s="32">
        <v>243</v>
      </c>
      <c r="E63" s="77">
        <v>0.78600000000000003</v>
      </c>
      <c r="F63" s="33">
        <f t="shared" si="0"/>
        <v>3.2345679012345681</v>
      </c>
    </row>
    <row r="64" spans="1:6" x14ac:dyDescent="0.3">
      <c r="A64" s="209"/>
      <c r="B64" s="183"/>
      <c r="C64" s="32" t="s">
        <v>138</v>
      </c>
      <c r="D64" s="32">
        <v>1477</v>
      </c>
      <c r="E64" s="77">
        <v>4.3609999999999998</v>
      </c>
      <c r="F64" s="33">
        <f t="shared" si="0"/>
        <v>2.9526066350710902</v>
      </c>
    </row>
    <row r="65" spans="1:6" x14ac:dyDescent="0.3">
      <c r="A65" s="209"/>
      <c r="B65" s="184"/>
      <c r="C65" s="35" t="s">
        <v>117</v>
      </c>
      <c r="D65" s="35">
        <v>629</v>
      </c>
      <c r="E65" s="78">
        <v>1.9139999999999999</v>
      </c>
      <c r="F65" s="36">
        <f t="shared" si="0"/>
        <v>3.0429252782193958</v>
      </c>
    </row>
    <row r="66" spans="1:6" x14ac:dyDescent="0.3">
      <c r="A66" s="209"/>
      <c r="B66" s="182" t="s">
        <v>139</v>
      </c>
      <c r="C66" s="29" t="s">
        <v>140</v>
      </c>
      <c r="D66" s="29">
        <v>416</v>
      </c>
      <c r="E66" s="76">
        <v>1.091</v>
      </c>
      <c r="F66" s="30">
        <f t="shared" si="0"/>
        <v>2.6225961538461537</v>
      </c>
    </row>
    <row r="67" spans="1:6" x14ac:dyDescent="0.3">
      <c r="A67" s="209"/>
      <c r="B67" s="183"/>
      <c r="C67" s="32" t="s">
        <v>5</v>
      </c>
      <c r="D67" s="32">
        <v>299</v>
      </c>
      <c r="E67" s="77">
        <v>0.40600000000000003</v>
      </c>
      <c r="F67" s="33">
        <f t="shared" ref="F67:F130" si="1">IFERROR(CONVERT(E67,"GW","W")/CONVERT(D67,"km^2","m^2"),0)</f>
        <v>1.3578595317725752</v>
      </c>
    </row>
    <row r="68" spans="1:6" x14ac:dyDescent="0.3">
      <c r="A68" s="209"/>
      <c r="B68" s="183"/>
      <c r="C68" s="32" t="s">
        <v>144</v>
      </c>
      <c r="D68" s="32">
        <v>574</v>
      </c>
      <c r="E68" s="77">
        <v>1.2869999999999999</v>
      </c>
      <c r="F68" s="33">
        <f t="shared" si="1"/>
        <v>2.2421602787456445</v>
      </c>
    </row>
    <row r="69" spans="1:6" x14ac:dyDescent="0.3">
      <c r="A69" s="209"/>
      <c r="B69" s="183"/>
      <c r="C69" s="32" t="s">
        <v>145</v>
      </c>
      <c r="D69" s="32">
        <v>208</v>
      </c>
      <c r="E69" s="77">
        <v>0.30199999999999999</v>
      </c>
      <c r="F69" s="33">
        <f t="shared" si="1"/>
        <v>1.4519230769230769</v>
      </c>
    </row>
    <row r="70" spans="1:6" x14ac:dyDescent="0.3">
      <c r="A70" s="209"/>
      <c r="B70" s="183"/>
      <c r="C70" s="32" t="s">
        <v>146</v>
      </c>
      <c r="D70" s="32">
        <v>718</v>
      </c>
      <c r="E70" s="77">
        <v>0.81399999999999995</v>
      </c>
      <c r="F70" s="33">
        <f t="shared" si="1"/>
        <v>1.1337047353760445</v>
      </c>
    </row>
    <row r="71" spans="1:6" x14ac:dyDescent="0.3">
      <c r="A71" s="209"/>
      <c r="B71" s="183"/>
      <c r="C71" s="32" t="s">
        <v>13</v>
      </c>
      <c r="D71" s="32">
        <v>2663</v>
      </c>
      <c r="E71" s="77">
        <v>2.3260000000000001</v>
      </c>
      <c r="F71" s="33">
        <f t="shared" si="1"/>
        <v>0.87345099511828761</v>
      </c>
    </row>
    <row r="72" spans="1:6" x14ac:dyDescent="0.3">
      <c r="A72" s="209"/>
      <c r="B72" s="183"/>
      <c r="C72" s="32" t="s">
        <v>129</v>
      </c>
      <c r="D72" s="32">
        <v>330</v>
      </c>
      <c r="E72" s="77">
        <v>0.73699999999999999</v>
      </c>
      <c r="F72" s="33">
        <f t="shared" si="1"/>
        <v>2.2333333333333334</v>
      </c>
    </row>
    <row r="73" spans="1:6" x14ac:dyDescent="0.3">
      <c r="A73" s="209"/>
      <c r="B73" s="183"/>
      <c r="C73" s="32" t="s">
        <v>62</v>
      </c>
      <c r="D73" s="32">
        <v>237</v>
      </c>
      <c r="E73" s="77">
        <v>0.35099999999999998</v>
      </c>
      <c r="F73" s="33">
        <f t="shared" si="1"/>
        <v>1.481012658227848</v>
      </c>
    </row>
    <row r="74" spans="1:6" x14ac:dyDescent="0.3">
      <c r="A74" s="209"/>
      <c r="B74" s="183"/>
      <c r="C74" s="32" t="s">
        <v>91</v>
      </c>
      <c r="D74" s="32">
        <v>1129</v>
      </c>
      <c r="E74" s="77">
        <v>0.66300000000000003</v>
      </c>
      <c r="F74" s="33">
        <f t="shared" si="1"/>
        <v>0.58724534986713905</v>
      </c>
    </row>
    <row r="75" spans="1:6" x14ac:dyDescent="0.3">
      <c r="A75" s="209"/>
      <c r="B75" s="183"/>
      <c r="C75" s="32" t="s">
        <v>81</v>
      </c>
      <c r="D75" s="32">
        <v>843</v>
      </c>
      <c r="E75" s="77">
        <v>1.655</v>
      </c>
      <c r="F75" s="33">
        <f t="shared" si="1"/>
        <v>1.963226571767497</v>
      </c>
    </row>
    <row r="76" spans="1:6" x14ac:dyDescent="0.3">
      <c r="A76" s="209"/>
      <c r="B76" s="183"/>
      <c r="C76" s="32" t="s">
        <v>40</v>
      </c>
      <c r="D76" s="32">
        <v>385</v>
      </c>
      <c r="E76" s="77">
        <v>0.14799999999999999</v>
      </c>
      <c r="F76" s="33">
        <f t="shared" si="1"/>
        <v>0.38441558441558443</v>
      </c>
    </row>
    <row r="77" spans="1:6" x14ac:dyDescent="0.3">
      <c r="A77" s="209"/>
      <c r="B77" s="184"/>
      <c r="C77" s="35" t="s">
        <v>9</v>
      </c>
      <c r="D77" s="35">
        <v>845</v>
      </c>
      <c r="E77" s="78">
        <v>1.494</v>
      </c>
      <c r="F77" s="36">
        <f t="shared" si="1"/>
        <v>1.7680473372781065</v>
      </c>
    </row>
    <row r="78" spans="1:6" ht="22.95" customHeight="1" x14ac:dyDescent="0.3">
      <c r="A78" s="209"/>
      <c r="B78" s="182" t="s">
        <v>28</v>
      </c>
      <c r="C78" s="29" t="s">
        <v>28</v>
      </c>
      <c r="D78" s="29">
        <v>150</v>
      </c>
      <c r="E78" s="76">
        <v>6.0000000000000001E-3</v>
      </c>
      <c r="F78" s="30">
        <f t="shared" si="1"/>
        <v>0.04</v>
      </c>
    </row>
    <row r="79" spans="1:6" ht="22.95" customHeight="1" x14ac:dyDescent="0.3">
      <c r="A79" s="209"/>
      <c r="B79" s="184"/>
      <c r="C79" s="35" t="s">
        <v>19</v>
      </c>
      <c r="D79" s="35">
        <v>139</v>
      </c>
      <c r="E79" s="78">
        <v>2.5000000000000001E-2</v>
      </c>
      <c r="F79" s="36">
        <f t="shared" si="1"/>
        <v>0.17985611510791366</v>
      </c>
    </row>
    <row r="80" spans="1:6" x14ac:dyDescent="0.3">
      <c r="A80" s="209"/>
      <c r="B80" s="185" t="s">
        <v>111</v>
      </c>
      <c r="C80" s="29" t="s">
        <v>111</v>
      </c>
      <c r="D80" s="29">
        <v>4260</v>
      </c>
      <c r="E80" s="76">
        <v>1.76</v>
      </c>
      <c r="F80" s="30">
        <f t="shared" si="1"/>
        <v>0.41314553990610331</v>
      </c>
    </row>
    <row r="81" spans="1:6" x14ac:dyDescent="0.3">
      <c r="A81" s="209"/>
      <c r="B81" s="186"/>
      <c r="C81" s="32" t="s">
        <v>115</v>
      </c>
      <c r="D81" s="32">
        <v>967</v>
      </c>
      <c r="E81" s="77">
        <v>3.6930000000000001</v>
      </c>
      <c r="F81" s="33">
        <f t="shared" si="1"/>
        <v>3.8190279214064122</v>
      </c>
    </row>
    <row r="82" spans="1:6" x14ac:dyDescent="0.3">
      <c r="A82" s="209"/>
      <c r="B82" s="187"/>
      <c r="C82" s="35" t="s">
        <v>114</v>
      </c>
      <c r="D82" s="35">
        <v>791</v>
      </c>
      <c r="E82" s="78">
        <v>0.82799999999999996</v>
      </c>
      <c r="F82" s="36">
        <f t="shared" si="1"/>
        <v>1.0467762326169407</v>
      </c>
    </row>
    <row r="83" spans="1:6" x14ac:dyDescent="0.3">
      <c r="A83" s="209"/>
      <c r="B83" s="182" t="s">
        <v>20</v>
      </c>
      <c r="C83" s="29" t="s">
        <v>20</v>
      </c>
      <c r="D83" s="29">
        <v>2123</v>
      </c>
      <c r="E83" s="76">
        <v>3.117</v>
      </c>
      <c r="F83" s="30">
        <f t="shared" si="1"/>
        <v>1.4682053697597739</v>
      </c>
    </row>
    <row r="84" spans="1:6" x14ac:dyDescent="0.3">
      <c r="A84" s="209"/>
      <c r="B84" s="183"/>
      <c r="C84" s="32" t="s">
        <v>156</v>
      </c>
      <c r="D84" s="32">
        <v>424</v>
      </c>
      <c r="E84" s="77">
        <v>0.311</v>
      </c>
      <c r="F84" s="33">
        <f t="shared" si="1"/>
        <v>0.73349056603773588</v>
      </c>
    </row>
    <row r="85" spans="1:6" x14ac:dyDescent="0.3">
      <c r="A85" s="209"/>
      <c r="B85" s="183"/>
      <c r="C85" s="32" t="s">
        <v>157</v>
      </c>
      <c r="D85" s="32">
        <v>969</v>
      </c>
      <c r="E85" s="77">
        <v>1.89</v>
      </c>
      <c r="F85" s="33">
        <f t="shared" si="1"/>
        <v>1.9504643962848294</v>
      </c>
    </row>
    <row r="86" spans="1:6" x14ac:dyDescent="0.3">
      <c r="A86" s="209"/>
      <c r="B86" s="183"/>
      <c r="C86" s="32" t="s">
        <v>74</v>
      </c>
      <c r="D86" s="32">
        <v>76</v>
      </c>
      <c r="E86" s="77">
        <v>0.24299999999999999</v>
      </c>
      <c r="F86" s="33">
        <f t="shared" si="1"/>
        <v>3.1973684210526314</v>
      </c>
    </row>
    <row r="87" spans="1:6" x14ac:dyDescent="0.3">
      <c r="A87" s="209"/>
      <c r="B87" s="183"/>
      <c r="C87" s="32" t="s">
        <v>72</v>
      </c>
      <c r="D87" s="32">
        <v>191</v>
      </c>
      <c r="E87" s="77">
        <v>0.51</v>
      </c>
      <c r="F87" s="33">
        <f t="shared" si="1"/>
        <v>2.670157068062827</v>
      </c>
    </row>
    <row r="88" spans="1:6" x14ac:dyDescent="0.3">
      <c r="A88" s="209"/>
      <c r="B88" s="183"/>
      <c r="C88" s="32" t="s">
        <v>159</v>
      </c>
      <c r="D88" s="32">
        <v>700</v>
      </c>
      <c r="E88" s="77">
        <v>0.16700000000000001</v>
      </c>
      <c r="F88" s="33">
        <f t="shared" si="1"/>
        <v>0.23857142857142857</v>
      </c>
    </row>
    <row r="89" spans="1:6" x14ac:dyDescent="0.3">
      <c r="A89" s="209"/>
      <c r="B89" s="183"/>
      <c r="C89" s="32" t="s">
        <v>161</v>
      </c>
      <c r="D89" s="32">
        <v>567</v>
      </c>
      <c r="E89" s="77">
        <v>1.1419999999999999</v>
      </c>
      <c r="F89" s="33">
        <f t="shared" si="1"/>
        <v>2.0141093474426808</v>
      </c>
    </row>
    <row r="90" spans="1:6" x14ac:dyDescent="0.3">
      <c r="A90" s="209"/>
      <c r="B90" s="183"/>
      <c r="C90" s="32" t="s">
        <v>158</v>
      </c>
      <c r="D90" s="32">
        <v>1461</v>
      </c>
      <c r="E90" s="77">
        <v>2.2879999999999998</v>
      </c>
      <c r="F90" s="33">
        <f t="shared" si="1"/>
        <v>1.5660506502395619</v>
      </c>
    </row>
    <row r="91" spans="1:6" x14ac:dyDescent="0.3">
      <c r="A91" s="209"/>
      <c r="B91" s="183"/>
      <c r="C91" s="32" t="s">
        <v>49</v>
      </c>
      <c r="D91" s="32">
        <v>156</v>
      </c>
      <c r="E91" s="77">
        <v>0.53100000000000003</v>
      </c>
      <c r="F91" s="33">
        <f t="shared" si="1"/>
        <v>3.4038461538461537</v>
      </c>
    </row>
    <row r="92" spans="1:6" x14ac:dyDescent="0.3">
      <c r="A92" s="209"/>
      <c r="B92" s="183"/>
      <c r="C92" s="32" t="s">
        <v>95</v>
      </c>
      <c r="D92" s="32">
        <v>282</v>
      </c>
      <c r="E92" s="77">
        <v>0.46</v>
      </c>
      <c r="F92" s="33">
        <f t="shared" si="1"/>
        <v>1.6312056737588652</v>
      </c>
    </row>
    <row r="93" spans="1:6" x14ac:dyDescent="0.3">
      <c r="A93" s="209"/>
      <c r="B93" s="183"/>
      <c r="C93" s="32" t="s">
        <v>31</v>
      </c>
      <c r="D93" s="32">
        <v>517</v>
      </c>
      <c r="E93" s="77">
        <v>1.5329999999999999</v>
      </c>
      <c r="F93" s="33">
        <f t="shared" si="1"/>
        <v>2.9651837524177949</v>
      </c>
    </row>
    <row r="94" spans="1:6" x14ac:dyDescent="0.3">
      <c r="A94" s="209"/>
      <c r="B94" s="183"/>
      <c r="C94" s="32" t="s">
        <v>60</v>
      </c>
      <c r="D94" s="32">
        <v>757</v>
      </c>
      <c r="E94" s="77">
        <v>2.1080000000000001</v>
      </c>
      <c r="F94" s="36">
        <f t="shared" si="1"/>
        <v>2.7846763540290622</v>
      </c>
    </row>
    <row r="95" spans="1:6" x14ac:dyDescent="0.3">
      <c r="A95" s="208" t="s">
        <v>165</v>
      </c>
      <c r="B95" s="175" t="s">
        <v>166</v>
      </c>
      <c r="C95" s="38" t="s">
        <v>167</v>
      </c>
      <c r="D95" s="38">
        <v>834</v>
      </c>
      <c r="E95" s="79">
        <v>1.3129999999999999</v>
      </c>
      <c r="F95" s="39">
        <f t="shared" si="1"/>
        <v>1.5743405275779376</v>
      </c>
    </row>
    <row r="96" spans="1:6" x14ac:dyDescent="0.3">
      <c r="A96" s="208"/>
      <c r="B96" s="176"/>
      <c r="C96" s="41" t="s">
        <v>168</v>
      </c>
      <c r="D96" s="41">
        <v>301</v>
      </c>
      <c r="E96" s="80">
        <v>0.30099999999999999</v>
      </c>
      <c r="F96" s="42">
        <f t="shared" si="1"/>
        <v>1</v>
      </c>
    </row>
    <row r="97" spans="1:6" x14ac:dyDescent="0.3">
      <c r="A97" s="208"/>
      <c r="B97" s="177"/>
      <c r="C97" s="44" t="s">
        <v>169</v>
      </c>
      <c r="D97" s="44">
        <v>302</v>
      </c>
      <c r="E97" s="81">
        <v>0.253</v>
      </c>
      <c r="F97" s="45">
        <f t="shared" si="1"/>
        <v>0.83774834437086088</v>
      </c>
    </row>
    <row r="98" spans="1:6" x14ac:dyDescent="0.3">
      <c r="A98" s="208"/>
      <c r="B98" s="178" t="s">
        <v>76</v>
      </c>
      <c r="C98" s="38" t="s">
        <v>68</v>
      </c>
      <c r="D98" s="38">
        <v>226</v>
      </c>
      <c r="E98" s="79">
        <v>9.8000000000000004E-2</v>
      </c>
      <c r="F98" s="39">
        <f t="shared" si="1"/>
        <v>0.43362831858407086</v>
      </c>
    </row>
    <row r="99" spans="1:6" x14ac:dyDescent="0.3">
      <c r="A99" s="208"/>
      <c r="B99" s="179"/>
      <c r="C99" s="41" t="s">
        <v>119</v>
      </c>
      <c r="D99" s="41">
        <v>118</v>
      </c>
      <c r="E99" s="80">
        <v>4.8000000000000001E-2</v>
      </c>
      <c r="F99" s="42">
        <f t="shared" si="1"/>
        <v>0.40677966101694918</v>
      </c>
    </row>
    <row r="100" spans="1:6" x14ac:dyDescent="0.3">
      <c r="A100" s="208"/>
      <c r="B100" s="179"/>
      <c r="C100" s="41" t="s">
        <v>130</v>
      </c>
      <c r="D100" s="41">
        <v>112</v>
      </c>
      <c r="E100" s="80">
        <v>1E-3</v>
      </c>
      <c r="F100" s="42">
        <f t="shared" si="1"/>
        <v>8.9285714285714281E-3</v>
      </c>
    </row>
    <row r="101" spans="1:6" x14ac:dyDescent="0.3">
      <c r="A101" s="208"/>
      <c r="B101" s="179"/>
      <c r="C101" s="41" t="s">
        <v>134</v>
      </c>
      <c r="D101" s="41">
        <v>135</v>
      </c>
      <c r="E101" s="80">
        <v>1E-3</v>
      </c>
      <c r="F101" s="42">
        <f t="shared" si="1"/>
        <v>7.4074074074074077E-3</v>
      </c>
    </row>
    <row r="102" spans="1:6" x14ac:dyDescent="0.3">
      <c r="A102" s="208"/>
      <c r="B102" s="179"/>
      <c r="C102" s="41" t="s">
        <v>163</v>
      </c>
      <c r="D102" s="41">
        <v>589</v>
      </c>
      <c r="E102" s="80">
        <v>1.819</v>
      </c>
      <c r="F102" s="42">
        <f t="shared" si="1"/>
        <v>3.0882852292020373</v>
      </c>
    </row>
    <row r="103" spans="1:6" x14ac:dyDescent="0.3">
      <c r="A103" s="208"/>
      <c r="B103" s="179"/>
      <c r="C103" s="41" t="s">
        <v>132</v>
      </c>
      <c r="D103" s="41">
        <v>59</v>
      </c>
      <c r="E103" s="80">
        <v>0</v>
      </c>
      <c r="F103" s="42">
        <f t="shared" si="1"/>
        <v>0</v>
      </c>
    </row>
    <row r="104" spans="1:6" x14ac:dyDescent="0.3">
      <c r="A104" s="208"/>
      <c r="B104" s="179"/>
      <c r="C104" s="41" t="s">
        <v>100</v>
      </c>
      <c r="D104" s="41">
        <v>223</v>
      </c>
      <c r="E104" s="80">
        <v>0.34200000000000003</v>
      </c>
      <c r="F104" s="42">
        <f t="shared" si="1"/>
        <v>1.5336322869955157</v>
      </c>
    </row>
    <row r="105" spans="1:6" x14ac:dyDescent="0.3">
      <c r="A105" s="208"/>
      <c r="B105" s="179"/>
      <c r="C105" s="41" t="s">
        <v>76</v>
      </c>
      <c r="D105" s="41">
        <v>309</v>
      </c>
      <c r="E105" s="80">
        <v>0.33700000000000002</v>
      </c>
      <c r="F105" s="42">
        <f t="shared" si="1"/>
        <v>1.0906148867313916</v>
      </c>
    </row>
    <row r="106" spans="1:6" x14ac:dyDescent="0.3">
      <c r="A106" s="208"/>
      <c r="B106" s="179"/>
      <c r="C106" s="41" t="s">
        <v>51</v>
      </c>
      <c r="D106" s="41">
        <v>115</v>
      </c>
      <c r="E106" s="80">
        <v>2.3E-2</v>
      </c>
      <c r="F106" s="42">
        <f t="shared" si="1"/>
        <v>0.19999999999999998</v>
      </c>
    </row>
    <row r="107" spans="1:6" x14ac:dyDescent="0.3">
      <c r="A107" s="208"/>
      <c r="B107" s="179"/>
      <c r="C107" s="41" t="s">
        <v>41</v>
      </c>
      <c r="D107" s="41">
        <v>657</v>
      </c>
      <c r="E107" s="80">
        <v>1.9910000000000001</v>
      </c>
      <c r="F107" s="42">
        <f t="shared" si="1"/>
        <v>3.0304414003044142</v>
      </c>
    </row>
    <row r="108" spans="1:6" x14ac:dyDescent="0.3">
      <c r="A108" s="208"/>
      <c r="B108" s="180"/>
      <c r="C108" s="44" t="s">
        <v>7</v>
      </c>
      <c r="D108" s="44">
        <v>155</v>
      </c>
      <c r="E108" s="81">
        <v>0.129</v>
      </c>
      <c r="F108" s="45">
        <f t="shared" si="1"/>
        <v>0.83225806451612905</v>
      </c>
    </row>
    <row r="109" spans="1:6" x14ac:dyDescent="0.3">
      <c r="A109" s="208"/>
      <c r="B109" s="178" t="s">
        <v>97</v>
      </c>
      <c r="C109" s="38" t="s">
        <v>174</v>
      </c>
      <c r="D109" s="38">
        <v>483</v>
      </c>
      <c r="E109" s="79">
        <v>1.788</v>
      </c>
      <c r="F109" s="39">
        <f t="shared" si="1"/>
        <v>3.7018633540372674</v>
      </c>
    </row>
    <row r="110" spans="1:6" x14ac:dyDescent="0.3">
      <c r="A110" s="208"/>
      <c r="B110" s="179"/>
      <c r="C110" s="41" t="s">
        <v>164</v>
      </c>
      <c r="D110" s="41">
        <v>783</v>
      </c>
      <c r="E110" s="80">
        <v>1.659</v>
      </c>
      <c r="F110" s="42">
        <f t="shared" si="1"/>
        <v>2.1187739463601534</v>
      </c>
    </row>
    <row r="111" spans="1:6" x14ac:dyDescent="0.3">
      <c r="A111" s="208"/>
      <c r="B111" s="179"/>
      <c r="C111" s="41" t="s">
        <v>102</v>
      </c>
      <c r="D111" s="41">
        <v>847</v>
      </c>
      <c r="E111" s="80">
        <v>2.3919999999999999</v>
      </c>
      <c r="F111" s="42">
        <f t="shared" si="1"/>
        <v>2.8240850059031879</v>
      </c>
    </row>
    <row r="112" spans="1:6" x14ac:dyDescent="0.3">
      <c r="A112" s="208"/>
      <c r="B112" s="180"/>
      <c r="C112" s="44" t="s">
        <v>97</v>
      </c>
      <c r="D112" s="44">
        <v>3218</v>
      </c>
      <c r="E112" s="81">
        <v>6.0839999999999996</v>
      </c>
      <c r="F112" s="45">
        <f t="shared" si="1"/>
        <v>1.8906152889993786</v>
      </c>
    </row>
    <row r="113" spans="1:6" x14ac:dyDescent="0.3">
      <c r="A113" s="208"/>
      <c r="B113" s="178" t="s">
        <v>110</v>
      </c>
      <c r="C113" s="38" t="s">
        <v>135</v>
      </c>
      <c r="D113" s="38">
        <v>75</v>
      </c>
      <c r="E113" s="79">
        <v>2.4E-2</v>
      </c>
      <c r="F113" s="39">
        <f t="shared" si="1"/>
        <v>0.32</v>
      </c>
    </row>
    <row r="114" spans="1:6" x14ac:dyDescent="0.3">
      <c r="A114" s="208"/>
      <c r="B114" s="179"/>
      <c r="C114" s="41" t="s">
        <v>110</v>
      </c>
      <c r="D114" s="41">
        <v>835</v>
      </c>
      <c r="E114" s="80">
        <v>0.59099999999999997</v>
      </c>
      <c r="F114" s="42">
        <f t="shared" si="1"/>
        <v>0.7077844311377246</v>
      </c>
    </row>
    <row r="115" spans="1:6" x14ac:dyDescent="0.3">
      <c r="A115" s="208"/>
      <c r="B115" s="180"/>
      <c r="C115" s="44" t="s">
        <v>78</v>
      </c>
      <c r="D115" s="44">
        <v>1620</v>
      </c>
      <c r="E115" s="81">
        <v>1.9450000000000001</v>
      </c>
      <c r="F115" s="45">
        <f t="shared" si="1"/>
        <v>1.2006172839506171</v>
      </c>
    </row>
    <row r="116" spans="1:6" ht="19.95" customHeight="1" x14ac:dyDescent="0.3">
      <c r="A116" s="208"/>
      <c r="B116" s="178" t="s">
        <v>123</v>
      </c>
      <c r="C116" s="38" t="s">
        <v>57</v>
      </c>
      <c r="D116" s="38">
        <v>765</v>
      </c>
      <c r="E116" s="79">
        <v>2.343</v>
      </c>
      <c r="F116" s="39">
        <f t="shared" si="1"/>
        <v>3.0627450980392159</v>
      </c>
    </row>
    <row r="117" spans="1:6" ht="19.95" customHeight="1" x14ac:dyDescent="0.3">
      <c r="A117" s="208"/>
      <c r="B117" s="179"/>
      <c r="C117" s="41" t="s">
        <v>123</v>
      </c>
      <c r="D117" s="41">
        <v>278</v>
      </c>
      <c r="E117" s="80">
        <v>0.36599999999999999</v>
      </c>
      <c r="F117" s="42">
        <f t="shared" si="1"/>
        <v>1.3165467625899281</v>
      </c>
    </row>
    <row r="118" spans="1:6" ht="19.95" customHeight="1" x14ac:dyDescent="0.3">
      <c r="A118" s="208"/>
      <c r="B118" s="180"/>
      <c r="C118" s="44" t="s">
        <v>16</v>
      </c>
      <c r="D118" s="44">
        <v>246</v>
      </c>
      <c r="E118" s="81">
        <v>0.58499999999999996</v>
      </c>
      <c r="F118" s="45">
        <f t="shared" si="1"/>
        <v>2.3780487804878048</v>
      </c>
    </row>
    <row r="119" spans="1:6" ht="16.05" customHeight="1" x14ac:dyDescent="0.3">
      <c r="A119" s="208"/>
      <c r="B119" s="178" t="s">
        <v>162</v>
      </c>
      <c r="C119" s="38" t="s">
        <v>179</v>
      </c>
      <c r="D119" s="38">
        <v>929</v>
      </c>
      <c r="E119" s="79">
        <v>1.0529999999999999</v>
      </c>
      <c r="F119" s="39">
        <f t="shared" si="1"/>
        <v>1.1334768568353066</v>
      </c>
    </row>
    <row r="120" spans="1:6" ht="16.05" customHeight="1" x14ac:dyDescent="0.3">
      <c r="A120" s="208"/>
      <c r="B120" s="179"/>
      <c r="C120" s="41" t="s">
        <v>162</v>
      </c>
      <c r="D120" s="41">
        <v>1614</v>
      </c>
      <c r="E120" s="80">
        <v>2.5110000000000001</v>
      </c>
      <c r="F120" s="42">
        <f t="shared" si="1"/>
        <v>1.5557620817843869</v>
      </c>
    </row>
    <row r="121" spans="1:6" ht="16.05" customHeight="1" x14ac:dyDescent="0.3">
      <c r="A121" s="208"/>
      <c r="B121" s="180"/>
      <c r="C121" s="44" t="s">
        <v>27</v>
      </c>
      <c r="D121" s="44">
        <v>1178</v>
      </c>
      <c r="E121" s="81">
        <v>1.363</v>
      </c>
      <c r="F121" s="45">
        <f t="shared" si="1"/>
        <v>1.1570458404074704</v>
      </c>
    </row>
    <row r="122" spans="1:6" x14ac:dyDescent="0.3">
      <c r="A122" s="208"/>
      <c r="B122" s="178" t="s">
        <v>180</v>
      </c>
      <c r="C122" s="38" t="s">
        <v>181</v>
      </c>
      <c r="D122" s="38">
        <v>760</v>
      </c>
      <c r="E122" s="79">
        <v>2.1269999999999998</v>
      </c>
      <c r="F122" s="39">
        <f t="shared" si="1"/>
        <v>2.7986842105263152</v>
      </c>
    </row>
    <row r="123" spans="1:6" x14ac:dyDescent="0.3">
      <c r="A123" s="208"/>
      <c r="B123" s="179"/>
      <c r="C123" s="41" t="s">
        <v>182</v>
      </c>
      <c r="D123" s="41">
        <v>122</v>
      </c>
      <c r="E123" s="80">
        <v>0.35499999999999998</v>
      </c>
      <c r="F123" s="42">
        <f t="shared" si="1"/>
        <v>2.9098360655737703</v>
      </c>
    </row>
    <row r="124" spans="1:6" x14ac:dyDescent="0.3">
      <c r="A124" s="208"/>
      <c r="B124" s="179"/>
      <c r="C124" s="41" t="s">
        <v>184</v>
      </c>
      <c r="D124" s="41">
        <v>1378</v>
      </c>
      <c r="E124" s="80">
        <v>4.9779999999999998</v>
      </c>
      <c r="F124" s="42">
        <f t="shared" si="1"/>
        <v>3.6124818577648767</v>
      </c>
    </row>
    <row r="125" spans="1:6" x14ac:dyDescent="0.3">
      <c r="A125" s="208"/>
      <c r="B125" s="179"/>
      <c r="C125" s="41" t="s">
        <v>137</v>
      </c>
      <c r="D125" s="41">
        <v>206</v>
      </c>
      <c r="E125" s="80">
        <v>0.59499999999999997</v>
      </c>
      <c r="F125" s="42">
        <f t="shared" si="1"/>
        <v>2.8883495145631062</v>
      </c>
    </row>
    <row r="126" spans="1:6" x14ac:dyDescent="0.3">
      <c r="A126" s="208"/>
      <c r="B126" s="180"/>
      <c r="C126" s="44" t="s">
        <v>33</v>
      </c>
      <c r="D126" s="44">
        <v>545</v>
      </c>
      <c r="E126" s="81">
        <v>2.1259999999999999</v>
      </c>
      <c r="F126" s="45">
        <f t="shared" si="1"/>
        <v>3.9009174311926604</v>
      </c>
    </row>
    <row r="127" spans="1:6" ht="16.95" customHeight="1" x14ac:dyDescent="0.3">
      <c r="A127" s="208"/>
      <c r="B127" s="178" t="s">
        <v>186</v>
      </c>
      <c r="C127" s="38" t="s">
        <v>186</v>
      </c>
      <c r="D127" s="38">
        <v>97</v>
      </c>
      <c r="E127" s="79">
        <v>5.3999999999999999E-2</v>
      </c>
      <c r="F127" s="39">
        <f t="shared" si="1"/>
        <v>0.55670103092783518</v>
      </c>
    </row>
    <row r="128" spans="1:6" ht="16.95" customHeight="1" x14ac:dyDescent="0.3">
      <c r="A128" s="208"/>
      <c r="B128" s="179"/>
      <c r="C128" s="41" t="s">
        <v>187</v>
      </c>
      <c r="D128" s="41">
        <v>317</v>
      </c>
      <c r="E128" s="80">
        <v>0.89700000000000002</v>
      </c>
      <c r="F128" s="42">
        <f t="shared" si="1"/>
        <v>2.829652996845426</v>
      </c>
    </row>
    <row r="129" spans="1:6" ht="16.95" customHeight="1" x14ac:dyDescent="0.3">
      <c r="A129" s="208"/>
      <c r="B129" s="179"/>
      <c r="C129" s="41" t="s">
        <v>188</v>
      </c>
      <c r="D129" s="41">
        <v>202</v>
      </c>
      <c r="E129" s="80">
        <v>0.57699999999999996</v>
      </c>
      <c r="F129" s="42">
        <f t="shared" si="1"/>
        <v>2.8564356435643568</v>
      </c>
    </row>
    <row r="130" spans="1:6" ht="16.95" customHeight="1" x14ac:dyDescent="0.3">
      <c r="A130" s="208"/>
      <c r="B130" s="179"/>
      <c r="C130" s="41" t="s">
        <v>160</v>
      </c>
      <c r="D130" s="41">
        <v>431</v>
      </c>
      <c r="E130" s="80">
        <v>0.45200000000000001</v>
      </c>
      <c r="F130" s="45">
        <f t="shared" si="1"/>
        <v>1.048723897911833</v>
      </c>
    </row>
    <row r="131" spans="1:6" x14ac:dyDescent="0.3">
      <c r="A131" s="170" t="s">
        <v>189</v>
      </c>
      <c r="B131" s="171" t="s">
        <v>190</v>
      </c>
      <c r="C131" s="47" t="s">
        <v>153</v>
      </c>
      <c r="D131" s="47">
        <v>1961</v>
      </c>
      <c r="E131" s="82">
        <v>5.9749999999999996</v>
      </c>
      <c r="F131" s="48">
        <f t="shared" ref="F131:F185" si="2">IFERROR(CONVERT(E131,"GW","W")/CONVERT(D131,"km^2","m^2"),0)</f>
        <v>3.0469148393676697</v>
      </c>
    </row>
    <row r="132" spans="1:6" x14ac:dyDescent="0.3">
      <c r="A132" s="170"/>
      <c r="B132" s="172"/>
      <c r="C132" s="50" t="s">
        <v>142</v>
      </c>
      <c r="D132" s="50">
        <v>1041</v>
      </c>
      <c r="E132" s="83">
        <v>2.9119999999999999</v>
      </c>
      <c r="F132" s="51">
        <f t="shared" si="2"/>
        <v>2.7973102785782902</v>
      </c>
    </row>
    <row r="133" spans="1:6" x14ac:dyDescent="0.3">
      <c r="A133" s="170"/>
      <c r="B133" s="172"/>
      <c r="C133" s="50" t="s">
        <v>151</v>
      </c>
      <c r="D133" s="50">
        <v>949</v>
      </c>
      <c r="E133" s="83">
        <v>3.1819999999999999</v>
      </c>
      <c r="F133" s="51">
        <f t="shared" si="2"/>
        <v>3.3530031612223392</v>
      </c>
    </row>
    <row r="134" spans="1:6" x14ac:dyDescent="0.3">
      <c r="A134" s="170"/>
      <c r="B134" s="172"/>
      <c r="C134" s="50" t="s">
        <v>185</v>
      </c>
      <c r="D134" s="50">
        <v>743</v>
      </c>
      <c r="E134" s="83">
        <v>2.9620000000000002</v>
      </c>
      <c r="F134" s="51">
        <f t="shared" si="2"/>
        <v>3.9865410497981157</v>
      </c>
    </row>
    <row r="135" spans="1:6" x14ac:dyDescent="0.3">
      <c r="A135" s="170"/>
      <c r="B135" s="172"/>
      <c r="C135" s="50" t="s">
        <v>154</v>
      </c>
      <c r="D135" s="50">
        <v>886</v>
      </c>
      <c r="E135" s="83">
        <v>2.347</v>
      </c>
      <c r="F135" s="51">
        <f t="shared" si="2"/>
        <v>2.6489841986455986</v>
      </c>
    </row>
    <row r="136" spans="1:6" x14ac:dyDescent="0.3">
      <c r="A136" s="170"/>
      <c r="B136" s="172"/>
      <c r="C136" s="50" t="s">
        <v>155</v>
      </c>
      <c r="D136" s="50">
        <v>702</v>
      </c>
      <c r="E136" s="83">
        <v>2.4900000000000002</v>
      </c>
      <c r="F136" s="51">
        <f t="shared" si="2"/>
        <v>3.5470085470085468</v>
      </c>
    </row>
    <row r="137" spans="1:6" x14ac:dyDescent="0.3">
      <c r="A137" s="170"/>
      <c r="B137" s="172"/>
      <c r="C137" s="50" t="s">
        <v>147</v>
      </c>
      <c r="D137" s="50">
        <v>3219</v>
      </c>
      <c r="E137" s="83">
        <v>6.4</v>
      </c>
      <c r="F137" s="51">
        <f t="shared" si="2"/>
        <v>1.9881950916433673</v>
      </c>
    </row>
    <row r="138" spans="1:6" x14ac:dyDescent="0.3">
      <c r="A138" s="170"/>
      <c r="B138" s="172"/>
      <c r="C138" s="50" t="s">
        <v>125</v>
      </c>
      <c r="D138" s="50">
        <v>2985</v>
      </c>
      <c r="E138" s="83">
        <v>505.2</v>
      </c>
      <c r="F138" s="51">
        <f t="shared" si="2"/>
        <v>169.2462311557789</v>
      </c>
    </row>
    <row r="139" spans="1:6" x14ac:dyDescent="0.3">
      <c r="A139" s="170"/>
      <c r="B139" s="173"/>
      <c r="C139" s="53" t="s">
        <v>46</v>
      </c>
      <c r="D139" s="53">
        <v>344</v>
      </c>
      <c r="E139" s="84">
        <v>1.4179999999999999</v>
      </c>
      <c r="F139" s="54">
        <f t="shared" si="2"/>
        <v>4.1220930232558137</v>
      </c>
    </row>
    <row r="140" spans="1:6" ht="16.05" customHeight="1" x14ac:dyDescent="0.3">
      <c r="A140" s="170"/>
      <c r="B140" s="171" t="s">
        <v>192</v>
      </c>
      <c r="C140" s="47" t="s">
        <v>25</v>
      </c>
      <c r="D140" s="47">
        <v>4018</v>
      </c>
      <c r="E140" s="82">
        <v>377.6</v>
      </c>
      <c r="F140" s="48">
        <f t="shared" si="2"/>
        <v>93.977103036336487</v>
      </c>
    </row>
    <row r="141" spans="1:6" ht="16.05" customHeight="1" x14ac:dyDescent="0.3">
      <c r="A141" s="170"/>
      <c r="B141" s="172"/>
      <c r="C141" s="50" t="s">
        <v>113</v>
      </c>
      <c r="D141" s="50">
        <v>1383</v>
      </c>
      <c r="E141" s="83">
        <v>2.9830000000000001</v>
      </c>
      <c r="F141" s="51">
        <f t="shared" si="2"/>
        <v>2.1569052783803326</v>
      </c>
    </row>
    <row r="142" spans="1:6" ht="16.05" customHeight="1" x14ac:dyDescent="0.3">
      <c r="A142" s="170"/>
      <c r="B142" s="172"/>
      <c r="C142" s="50" t="s">
        <v>143</v>
      </c>
      <c r="D142" s="50">
        <v>2304</v>
      </c>
      <c r="E142" s="83">
        <v>11.1</v>
      </c>
      <c r="F142" s="51">
        <f t="shared" si="2"/>
        <v>4.817708333333333</v>
      </c>
    </row>
    <row r="143" spans="1:6" ht="16.05" customHeight="1" x14ac:dyDescent="0.3">
      <c r="A143" s="170"/>
      <c r="B143" s="172"/>
      <c r="C143" s="50" t="s">
        <v>112</v>
      </c>
      <c r="D143" s="50">
        <v>487</v>
      </c>
      <c r="E143" s="83">
        <v>1.0589999999999999</v>
      </c>
      <c r="F143" s="51">
        <f t="shared" si="2"/>
        <v>2.1745379876796713</v>
      </c>
    </row>
    <row r="144" spans="1:6" ht="16.05" customHeight="1" x14ac:dyDescent="0.3">
      <c r="A144" s="170"/>
      <c r="B144" s="172"/>
      <c r="C144" s="50" t="s">
        <v>54</v>
      </c>
      <c r="D144" s="50">
        <v>1066</v>
      </c>
      <c r="E144" s="83">
        <v>2.2349999999999999</v>
      </c>
      <c r="F144" s="51">
        <f t="shared" si="2"/>
        <v>2.0966228893058161</v>
      </c>
    </row>
    <row r="145" spans="1:6" ht="16.05" customHeight="1" x14ac:dyDescent="0.3">
      <c r="A145" s="170"/>
      <c r="B145" s="173"/>
      <c r="C145" s="53" t="s">
        <v>15</v>
      </c>
      <c r="D145" s="53">
        <v>2434</v>
      </c>
      <c r="E145" s="84">
        <v>6.7990000000000004</v>
      </c>
      <c r="F145" s="54">
        <f t="shared" si="2"/>
        <v>2.7933442892358258</v>
      </c>
    </row>
    <row r="146" spans="1:6" ht="16.95" customHeight="1" x14ac:dyDescent="0.3">
      <c r="A146" s="170"/>
      <c r="B146" s="171" t="s">
        <v>194</v>
      </c>
      <c r="C146" s="47" t="s">
        <v>195</v>
      </c>
      <c r="D146" s="47">
        <v>3276</v>
      </c>
      <c r="E146" s="82">
        <v>497.3</v>
      </c>
      <c r="F146" s="48">
        <f t="shared" si="2"/>
        <v>151.8009768009768</v>
      </c>
    </row>
    <row r="147" spans="1:6" ht="16.95" customHeight="1" x14ac:dyDescent="0.3">
      <c r="A147" s="170"/>
      <c r="B147" s="172"/>
      <c r="C147" s="50" t="s">
        <v>197</v>
      </c>
      <c r="D147" s="50">
        <v>2020</v>
      </c>
      <c r="E147" s="83">
        <v>6.1970000000000001</v>
      </c>
      <c r="F147" s="51">
        <f t="shared" si="2"/>
        <v>3.0678217821782177</v>
      </c>
    </row>
    <row r="148" spans="1:6" ht="16.95" customHeight="1" x14ac:dyDescent="0.3">
      <c r="A148" s="170"/>
      <c r="B148" s="172"/>
      <c r="C148" s="50" t="s">
        <v>173</v>
      </c>
      <c r="D148" s="50">
        <v>1035</v>
      </c>
      <c r="E148" s="83">
        <v>3.641</v>
      </c>
      <c r="F148" s="51">
        <f t="shared" si="2"/>
        <v>3.5178743961352659</v>
      </c>
    </row>
    <row r="149" spans="1:6" ht="16.95" customHeight="1" x14ac:dyDescent="0.3">
      <c r="A149" s="170"/>
      <c r="B149" s="172"/>
      <c r="C149" s="50" t="s">
        <v>150</v>
      </c>
      <c r="D149" s="50">
        <v>877</v>
      </c>
      <c r="E149" s="83">
        <v>3.55</v>
      </c>
      <c r="F149" s="51">
        <f t="shared" si="2"/>
        <v>4.0478905359179018</v>
      </c>
    </row>
    <row r="150" spans="1:6" ht="16.95" customHeight="1" x14ac:dyDescent="0.3">
      <c r="A150" s="170"/>
      <c r="B150" s="172"/>
      <c r="C150" s="50" t="s">
        <v>122</v>
      </c>
      <c r="D150" s="50">
        <v>816</v>
      </c>
      <c r="E150" s="83">
        <v>1.8460000000000001</v>
      </c>
      <c r="F150" s="51">
        <f t="shared" si="2"/>
        <v>2.2622549019607843</v>
      </c>
    </row>
    <row r="151" spans="1:6" ht="16.95" customHeight="1" x14ac:dyDescent="0.3">
      <c r="A151" s="170"/>
      <c r="B151" s="172"/>
      <c r="C151" s="50" t="s">
        <v>84</v>
      </c>
      <c r="D151" s="50">
        <v>2837</v>
      </c>
      <c r="E151" s="83">
        <v>7.0140000000000002</v>
      </c>
      <c r="F151" s="51">
        <f t="shared" si="2"/>
        <v>2.4723299259781459</v>
      </c>
    </row>
    <row r="152" spans="1:6" ht="16.95" customHeight="1" x14ac:dyDescent="0.3">
      <c r="A152" s="170"/>
      <c r="B152" s="173"/>
      <c r="C152" s="53" t="s">
        <v>64</v>
      </c>
      <c r="D152" s="53">
        <v>1080</v>
      </c>
      <c r="E152" s="84">
        <v>3.4990000000000001</v>
      </c>
      <c r="F152" s="54">
        <f t="shared" si="2"/>
        <v>3.2398148148148147</v>
      </c>
    </row>
    <row r="153" spans="1:6" ht="16.05" customHeight="1" x14ac:dyDescent="0.3">
      <c r="A153" s="170"/>
      <c r="B153" s="171" t="s">
        <v>198</v>
      </c>
      <c r="C153" s="47" t="s">
        <v>199</v>
      </c>
      <c r="D153" s="47">
        <v>1536</v>
      </c>
      <c r="E153" s="82">
        <v>5.0839999999999996</v>
      </c>
      <c r="F153" s="48">
        <f t="shared" si="2"/>
        <v>3.3098958333333335</v>
      </c>
    </row>
    <row r="154" spans="1:6" ht="16.05" customHeight="1" x14ac:dyDescent="0.3">
      <c r="A154" s="170"/>
      <c r="B154" s="172"/>
      <c r="C154" s="50" t="s">
        <v>200</v>
      </c>
      <c r="D154" s="50">
        <v>1002</v>
      </c>
      <c r="E154" s="83">
        <v>3.4060000000000001</v>
      </c>
      <c r="F154" s="51">
        <f t="shared" si="2"/>
        <v>3.3992015968063867</v>
      </c>
    </row>
    <row r="155" spans="1:6" ht="16.05" customHeight="1" x14ac:dyDescent="0.3">
      <c r="A155" s="170"/>
      <c r="B155" s="172"/>
      <c r="C155" s="50" t="s">
        <v>193</v>
      </c>
      <c r="D155" s="50">
        <v>588</v>
      </c>
      <c r="E155" s="83">
        <v>1.7749999999999999</v>
      </c>
      <c r="F155" s="51">
        <f t="shared" si="2"/>
        <v>3.0187074829931975</v>
      </c>
    </row>
    <row r="156" spans="1:6" ht="16.05" customHeight="1" x14ac:dyDescent="0.3">
      <c r="A156" s="170"/>
      <c r="B156" s="172"/>
      <c r="C156" s="50" t="s">
        <v>152</v>
      </c>
      <c r="D156" s="50">
        <v>1303</v>
      </c>
      <c r="E156" s="83">
        <v>1.839</v>
      </c>
      <c r="F156" s="51">
        <f t="shared" si="2"/>
        <v>1.4113584036838065</v>
      </c>
    </row>
    <row r="157" spans="1:6" ht="16.05" customHeight="1" x14ac:dyDescent="0.3">
      <c r="A157" s="170"/>
      <c r="B157" s="172"/>
      <c r="C157" s="50" t="s">
        <v>149</v>
      </c>
      <c r="D157" s="50">
        <v>2119</v>
      </c>
      <c r="E157" s="83">
        <v>4.6959999999999997</v>
      </c>
      <c r="F157" s="51">
        <f t="shared" si="2"/>
        <v>2.2161396885323268</v>
      </c>
    </row>
    <row r="158" spans="1:6" ht="16.05" customHeight="1" x14ac:dyDescent="0.3">
      <c r="A158" s="170"/>
      <c r="B158" s="172"/>
      <c r="C158" s="50" t="s">
        <v>177</v>
      </c>
      <c r="D158" s="50">
        <v>502</v>
      </c>
      <c r="E158" s="83">
        <v>1.875</v>
      </c>
      <c r="F158" s="51">
        <f t="shared" si="2"/>
        <v>3.7350597609561751</v>
      </c>
    </row>
    <row r="159" spans="1:6" ht="16.05" customHeight="1" x14ac:dyDescent="0.3">
      <c r="A159" s="170"/>
      <c r="B159" s="172"/>
      <c r="C159" s="50" t="s">
        <v>131</v>
      </c>
      <c r="D159" s="50">
        <v>470</v>
      </c>
      <c r="E159" s="83">
        <v>1.246</v>
      </c>
      <c r="F159" s="51">
        <f t="shared" si="2"/>
        <v>2.6510638297872342</v>
      </c>
    </row>
    <row r="160" spans="1:6" ht="16.05" customHeight="1" x14ac:dyDescent="0.3">
      <c r="A160" s="170"/>
      <c r="B160" s="172"/>
      <c r="C160" s="50" t="s">
        <v>12</v>
      </c>
      <c r="D160" s="50">
        <v>2265</v>
      </c>
      <c r="E160" s="83">
        <v>6.1980000000000004</v>
      </c>
      <c r="F160" s="54">
        <f t="shared" si="2"/>
        <v>2.7364238410596027</v>
      </c>
    </row>
    <row r="161" spans="1:6" ht="14.4" customHeight="1" x14ac:dyDescent="0.3">
      <c r="A161" s="207" t="s">
        <v>201</v>
      </c>
      <c r="B161" s="164" t="s">
        <v>71</v>
      </c>
      <c r="C161" s="56" t="s">
        <v>175</v>
      </c>
      <c r="D161" s="56">
        <v>1049</v>
      </c>
      <c r="E161" s="85">
        <v>2.09</v>
      </c>
      <c r="F161" s="57">
        <f t="shared" si="2"/>
        <v>1.9923736892278359</v>
      </c>
    </row>
    <row r="162" spans="1:6" x14ac:dyDescent="0.3">
      <c r="A162" s="207"/>
      <c r="B162" s="165"/>
      <c r="C162" s="59" t="s">
        <v>71</v>
      </c>
      <c r="D162" s="59">
        <v>712</v>
      </c>
      <c r="E162" s="86">
        <v>1.369</v>
      </c>
      <c r="F162" s="60">
        <f t="shared" si="2"/>
        <v>1.922752808988764</v>
      </c>
    </row>
    <row r="163" spans="1:6" x14ac:dyDescent="0.3">
      <c r="A163" s="207"/>
      <c r="B163" s="166"/>
      <c r="C163" s="62" t="s">
        <v>59</v>
      </c>
      <c r="D163" s="62">
        <v>886</v>
      </c>
      <c r="E163" s="87">
        <v>1.526</v>
      </c>
      <c r="F163" s="63">
        <f t="shared" si="2"/>
        <v>1.7223476297968399</v>
      </c>
    </row>
    <row r="164" spans="1:6" x14ac:dyDescent="0.3">
      <c r="A164" s="207"/>
      <c r="B164" s="164" t="s">
        <v>87</v>
      </c>
      <c r="C164" s="56" t="s">
        <v>191</v>
      </c>
      <c r="D164" s="56">
        <v>150</v>
      </c>
      <c r="E164" s="85">
        <v>0.186</v>
      </c>
      <c r="F164" s="57">
        <f t="shared" si="2"/>
        <v>1.24</v>
      </c>
    </row>
    <row r="165" spans="1:6" x14ac:dyDescent="0.3">
      <c r="A165" s="207"/>
      <c r="B165" s="165"/>
      <c r="C165" s="59" t="s">
        <v>176</v>
      </c>
      <c r="D165" s="59">
        <v>605</v>
      </c>
      <c r="E165" s="86">
        <v>1.367</v>
      </c>
      <c r="F165" s="60">
        <f t="shared" si="2"/>
        <v>2.2595041322314051</v>
      </c>
    </row>
    <row r="166" spans="1:6" x14ac:dyDescent="0.3">
      <c r="A166" s="207"/>
      <c r="B166" s="165"/>
      <c r="C166" s="59" t="s">
        <v>171</v>
      </c>
      <c r="D166" s="59">
        <v>353</v>
      </c>
      <c r="E166" s="86">
        <v>0.64500000000000002</v>
      </c>
      <c r="F166" s="60">
        <f t="shared" si="2"/>
        <v>1.8271954674220963</v>
      </c>
    </row>
    <row r="167" spans="1:6" x14ac:dyDescent="0.3">
      <c r="A167" s="207"/>
      <c r="B167" s="165"/>
      <c r="C167" s="59" t="s">
        <v>87</v>
      </c>
      <c r="D167" s="59">
        <v>663</v>
      </c>
      <c r="E167" s="86">
        <v>1.1890000000000001</v>
      </c>
      <c r="F167" s="60">
        <f t="shared" si="2"/>
        <v>1.7933634992458523</v>
      </c>
    </row>
    <row r="168" spans="1:6" x14ac:dyDescent="0.3">
      <c r="A168" s="207"/>
      <c r="B168" s="166"/>
      <c r="C168" s="62" t="s">
        <v>4</v>
      </c>
      <c r="D168" s="62">
        <v>180</v>
      </c>
      <c r="E168" s="87">
        <v>0.29199999999999998</v>
      </c>
      <c r="F168" s="63">
        <f t="shared" si="2"/>
        <v>1.6222222222222222</v>
      </c>
    </row>
    <row r="169" spans="1:6" x14ac:dyDescent="0.3">
      <c r="A169" s="207"/>
      <c r="B169" s="164" t="s">
        <v>203</v>
      </c>
      <c r="C169" s="56" t="s">
        <v>202</v>
      </c>
      <c r="D169" s="56">
        <v>856</v>
      </c>
      <c r="E169" s="85">
        <v>7.6269999999999998</v>
      </c>
      <c r="F169" s="57">
        <f t="shared" si="2"/>
        <v>8.9100467289719614</v>
      </c>
    </row>
    <row r="170" spans="1:6" x14ac:dyDescent="0.3">
      <c r="A170" s="207"/>
      <c r="B170" s="165"/>
      <c r="C170" s="59" t="s">
        <v>196</v>
      </c>
      <c r="D170" s="59">
        <v>218</v>
      </c>
      <c r="E170" s="86">
        <v>0.33400000000000002</v>
      </c>
      <c r="F170" s="60">
        <f t="shared" si="2"/>
        <v>1.5321100917431194</v>
      </c>
    </row>
    <row r="171" spans="1:6" x14ac:dyDescent="0.3">
      <c r="A171" s="207"/>
      <c r="B171" s="165"/>
      <c r="C171" s="59" t="s">
        <v>183</v>
      </c>
      <c r="D171" s="59">
        <v>284</v>
      </c>
      <c r="E171" s="86">
        <v>0.28199999999999997</v>
      </c>
      <c r="F171" s="60">
        <f t="shared" si="2"/>
        <v>0.99295774647887325</v>
      </c>
    </row>
    <row r="172" spans="1:6" x14ac:dyDescent="0.3">
      <c r="A172" s="207"/>
      <c r="B172" s="165"/>
      <c r="C172" s="59" t="s">
        <v>178</v>
      </c>
      <c r="D172" s="59">
        <v>646</v>
      </c>
      <c r="E172" s="86">
        <v>0.86399999999999999</v>
      </c>
      <c r="F172" s="60">
        <f t="shared" si="2"/>
        <v>1.3374613003095974</v>
      </c>
    </row>
    <row r="173" spans="1:6" x14ac:dyDescent="0.3">
      <c r="A173" s="207"/>
      <c r="B173" s="165"/>
      <c r="C173" s="59" t="s">
        <v>172</v>
      </c>
      <c r="D173" s="59">
        <v>249</v>
      </c>
      <c r="E173" s="86">
        <v>0.35799999999999998</v>
      </c>
      <c r="F173" s="60">
        <f t="shared" si="2"/>
        <v>1.4377510040160641</v>
      </c>
    </row>
    <row r="174" spans="1:6" x14ac:dyDescent="0.3">
      <c r="A174" s="207"/>
      <c r="B174" s="165"/>
      <c r="C174" s="59" t="s">
        <v>170</v>
      </c>
      <c r="D174" s="59">
        <v>552</v>
      </c>
      <c r="E174" s="86">
        <v>1.2090000000000001</v>
      </c>
      <c r="F174" s="60">
        <f t="shared" si="2"/>
        <v>2.1902173913043477</v>
      </c>
    </row>
    <row r="175" spans="1:6" x14ac:dyDescent="0.3">
      <c r="A175" s="207"/>
      <c r="B175" s="165"/>
      <c r="C175" s="59" t="s">
        <v>127</v>
      </c>
      <c r="D175" s="59">
        <v>1176</v>
      </c>
      <c r="E175" s="86">
        <v>1.6120000000000001</v>
      </c>
      <c r="F175" s="60">
        <f t="shared" si="2"/>
        <v>1.370748299319728</v>
      </c>
    </row>
    <row r="176" spans="1:6" x14ac:dyDescent="0.3">
      <c r="A176" s="207"/>
      <c r="B176" s="166"/>
      <c r="C176" s="62" t="s">
        <v>66</v>
      </c>
      <c r="D176" s="62">
        <v>570</v>
      </c>
      <c r="E176" s="87">
        <v>0.872</v>
      </c>
      <c r="F176" s="63">
        <f t="shared" si="2"/>
        <v>1.5298245614035089</v>
      </c>
    </row>
    <row r="177" spans="1:6" x14ac:dyDescent="0.3">
      <c r="A177" s="207"/>
      <c r="B177" s="164" t="s">
        <v>105</v>
      </c>
      <c r="C177" s="56" t="s">
        <v>141</v>
      </c>
      <c r="D177" s="56">
        <v>100</v>
      </c>
      <c r="E177" s="85">
        <v>3.9E-2</v>
      </c>
      <c r="F177" s="57">
        <f t="shared" si="2"/>
        <v>0.39</v>
      </c>
    </row>
    <row r="178" spans="1:6" x14ac:dyDescent="0.3">
      <c r="A178" s="207"/>
      <c r="B178" s="165"/>
      <c r="C178" s="59" t="s">
        <v>133</v>
      </c>
      <c r="D178" s="59">
        <v>504</v>
      </c>
      <c r="E178" s="86">
        <v>0.66100000000000003</v>
      </c>
      <c r="F178" s="60">
        <f t="shared" si="2"/>
        <v>1.3115079365079365</v>
      </c>
    </row>
    <row r="179" spans="1:6" x14ac:dyDescent="0.3">
      <c r="A179" s="207"/>
      <c r="B179" s="165"/>
      <c r="C179" s="59" t="s">
        <v>105</v>
      </c>
      <c r="D179" s="59">
        <v>624</v>
      </c>
      <c r="E179" s="86">
        <v>0.375</v>
      </c>
      <c r="F179" s="60">
        <f t="shared" si="2"/>
        <v>0.60096153846153844</v>
      </c>
    </row>
    <row r="180" spans="1:6" x14ac:dyDescent="0.3">
      <c r="A180" s="207"/>
      <c r="B180" s="166"/>
      <c r="C180" s="62" t="s">
        <v>21</v>
      </c>
      <c r="D180" s="62">
        <v>73</v>
      </c>
      <c r="E180" s="87">
        <v>6.0999999999999999E-2</v>
      </c>
      <c r="F180" s="63">
        <f t="shared" si="2"/>
        <v>0.83561643835616439</v>
      </c>
    </row>
    <row r="181" spans="1:6" x14ac:dyDescent="0.3">
      <c r="A181" s="207"/>
      <c r="B181" s="167" t="s">
        <v>204</v>
      </c>
      <c r="C181" s="56" t="s">
        <v>124</v>
      </c>
      <c r="D181" s="56">
        <v>804</v>
      </c>
      <c r="E181" s="85">
        <v>2.8639999999999999</v>
      </c>
      <c r="F181" s="57">
        <f t="shared" si="2"/>
        <v>3.5621890547263684</v>
      </c>
    </row>
    <row r="182" spans="1:6" x14ac:dyDescent="0.3">
      <c r="A182" s="207"/>
      <c r="B182" s="168"/>
      <c r="C182" s="59" t="s">
        <v>148</v>
      </c>
      <c r="D182" s="59">
        <v>339</v>
      </c>
      <c r="E182" s="86">
        <v>1.079</v>
      </c>
      <c r="F182" s="60">
        <f t="shared" si="2"/>
        <v>3.1828908554572273</v>
      </c>
    </row>
    <row r="183" spans="1:6" x14ac:dyDescent="0.3">
      <c r="A183" s="207"/>
      <c r="B183" s="168"/>
      <c r="C183" s="59" t="s">
        <v>94</v>
      </c>
      <c r="D183" s="59">
        <v>1083</v>
      </c>
      <c r="E183" s="86">
        <v>3.1259999999999999</v>
      </c>
      <c r="F183" s="60">
        <f t="shared" si="2"/>
        <v>2.8864265927977839</v>
      </c>
    </row>
    <row r="184" spans="1:6" x14ac:dyDescent="0.3">
      <c r="A184" s="207"/>
      <c r="B184" s="168"/>
      <c r="C184" s="59" t="s">
        <v>56</v>
      </c>
      <c r="D184" s="59">
        <v>1116</v>
      </c>
      <c r="E184" s="86">
        <v>1.8049999999999999</v>
      </c>
      <c r="F184" s="60">
        <f t="shared" si="2"/>
        <v>1.6173835125448028</v>
      </c>
    </row>
    <row r="185" spans="1:6" x14ac:dyDescent="0.3">
      <c r="A185" s="207"/>
      <c r="B185" s="169"/>
      <c r="C185" s="62" t="s">
        <v>48</v>
      </c>
      <c r="D185" s="62">
        <v>1100</v>
      </c>
      <c r="E185" s="87">
        <v>3.7450000000000001</v>
      </c>
      <c r="F185" s="63">
        <f t="shared" si="2"/>
        <v>3.4045454545454548</v>
      </c>
    </row>
  </sheetData>
  <mergeCells count="40">
    <mergeCell ref="A2:A15"/>
    <mergeCell ref="B2:B6"/>
    <mergeCell ref="B7:B10"/>
    <mergeCell ref="B11:B15"/>
    <mergeCell ref="A37:A47"/>
    <mergeCell ref="B37:B45"/>
    <mergeCell ref="B46:B47"/>
    <mergeCell ref="A16:A36"/>
    <mergeCell ref="B16:B25"/>
    <mergeCell ref="B26:B29"/>
    <mergeCell ref="B30:B32"/>
    <mergeCell ref="B33:B36"/>
    <mergeCell ref="B78:B79"/>
    <mergeCell ref="B80:B82"/>
    <mergeCell ref="B83:B94"/>
    <mergeCell ref="A48:A94"/>
    <mergeCell ref="B48:B51"/>
    <mergeCell ref="B52:B59"/>
    <mergeCell ref="B60:B65"/>
    <mergeCell ref="B66:B77"/>
    <mergeCell ref="B116:B118"/>
    <mergeCell ref="B119:B121"/>
    <mergeCell ref="B122:B126"/>
    <mergeCell ref="A95:A130"/>
    <mergeCell ref="B95:B97"/>
    <mergeCell ref="B98:B108"/>
    <mergeCell ref="B109:B112"/>
    <mergeCell ref="B113:B115"/>
    <mergeCell ref="B127:B130"/>
    <mergeCell ref="A131:A160"/>
    <mergeCell ref="B131:B139"/>
    <mergeCell ref="B140:B145"/>
    <mergeCell ref="B146:B152"/>
    <mergeCell ref="B177:B180"/>
    <mergeCell ref="B181:B185"/>
    <mergeCell ref="B153:B160"/>
    <mergeCell ref="A161:A185"/>
    <mergeCell ref="B161:B163"/>
    <mergeCell ref="B164:B168"/>
    <mergeCell ref="B169:B17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FFA9-E7EE-49FA-A93A-F8123F5FC4B5}">
  <dimension ref="A1:B185"/>
  <sheetViews>
    <sheetView topLeftCell="A163" zoomScale="110" zoomScaleNormal="110" workbookViewId="0">
      <selection activeCell="B2" sqref="B2:B185"/>
    </sheetView>
  </sheetViews>
  <sheetFormatPr defaultRowHeight="14.4" x14ac:dyDescent="0.3"/>
  <cols>
    <col min="1" max="1" width="24.21875" bestFit="1" customWidth="1"/>
    <col min="2" max="2" width="13.44140625" bestFit="1" customWidth="1"/>
  </cols>
  <sheetData>
    <row r="1" spans="1:2" ht="16.2" x14ac:dyDescent="0.3">
      <c r="A1" s="1" t="s">
        <v>205</v>
      </c>
      <c r="B1" s="1" t="s">
        <v>212</v>
      </c>
    </row>
    <row r="2" spans="1:2" ht="14.4" customHeight="1" x14ac:dyDescent="0.3">
      <c r="A2" s="2" t="s">
        <v>3</v>
      </c>
      <c r="B2" s="3">
        <v>232.3</v>
      </c>
    </row>
    <row r="3" spans="1:2" ht="14.4" customHeight="1" x14ac:dyDescent="0.3">
      <c r="A3" s="5" t="s">
        <v>6</v>
      </c>
      <c r="B3" s="6">
        <v>147.19999999999999</v>
      </c>
    </row>
    <row r="4" spans="1:2" ht="14.4" customHeight="1" x14ac:dyDescent="0.3">
      <c r="A4" s="5" t="s">
        <v>2</v>
      </c>
      <c r="B4" s="6">
        <v>343.7</v>
      </c>
    </row>
    <row r="5" spans="1:2" x14ac:dyDescent="0.3">
      <c r="A5" s="5" t="s">
        <v>11</v>
      </c>
      <c r="B5" s="6">
        <v>330.1</v>
      </c>
    </row>
    <row r="6" spans="1:2" x14ac:dyDescent="0.3">
      <c r="A6" s="8" t="s">
        <v>14</v>
      </c>
      <c r="B6" s="9">
        <v>238.6</v>
      </c>
    </row>
    <row r="7" spans="1:2" ht="14.4" customHeight="1" x14ac:dyDescent="0.3">
      <c r="A7" s="2" t="s">
        <v>18</v>
      </c>
      <c r="B7" s="3">
        <v>101.8</v>
      </c>
    </row>
    <row r="8" spans="1:2" x14ac:dyDescent="0.3">
      <c r="A8" s="5" t="s">
        <v>17</v>
      </c>
      <c r="B8" s="6">
        <v>244</v>
      </c>
    </row>
    <row r="9" spans="1:2" x14ac:dyDescent="0.3">
      <c r="A9" s="5" t="s">
        <v>23</v>
      </c>
      <c r="B9" s="6">
        <v>96.1</v>
      </c>
    </row>
    <row r="10" spans="1:2" x14ac:dyDescent="0.3">
      <c r="A10" s="8" t="s">
        <v>26</v>
      </c>
      <c r="B10" s="9">
        <v>69.8</v>
      </c>
    </row>
    <row r="11" spans="1:2" x14ac:dyDescent="0.3">
      <c r="A11" s="2" t="s">
        <v>29</v>
      </c>
      <c r="B11" s="3">
        <v>116.3</v>
      </c>
    </row>
    <row r="12" spans="1:2" x14ac:dyDescent="0.3">
      <c r="A12" s="5" t="s">
        <v>32</v>
      </c>
      <c r="B12" s="6">
        <v>39.5</v>
      </c>
    </row>
    <row r="13" spans="1:2" x14ac:dyDescent="0.3">
      <c r="A13" s="5" t="s">
        <v>35</v>
      </c>
      <c r="B13" s="6">
        <v>215.6</v>
      </c>
    </row>
    <row r="14" spans="1:2" x14ac:dyDescent="0.3">
      <c r="A14" s="5" t="s">
        <v>38</v>
      </c>
      <c r="B14" s="6">
        <v>205.3</v>
      </c>
    </row>
    <row r="15" spans="1:2" x14ac:dyDescent="0.3">
      <c r="A15" s="5" t="s">
        <v>30</v>
      </c>
      <c r="B15" s="9">
        <v>69.099999999999994</v>
      </c>
    </row>
    <row r="16" spans="1:2" ht="14.4" customHeight="1" x14ac:dyDescent="0.3">
      <c r="A16" s="11" t="s">
        <v>45</v>
      </c>
      <c r="B16" s="12">
        <v>340.1</v>
      </c>
    </row>
    <row r="17" spans="1:2" x14ac:dyDescent="0.3">
      <c r="A17" s="14" t="s">
        <v>47</v>
      </c>
      <c r="B17" s="15">
        <v>74.400000000000006</v>
      </c>
    </row>
    <row r="18" spans="1:2" x14ac:dyDescent="0.3">
      <c r="A18" s="14" t="s">
        <v>50</v>
      </c>
      <c r="B18" s="15">
        <v>699.7</v>
      </c>
    </row>
    <row r="19" spans="1:2" x14ac:dyDescent="0.3">
      <c r="A19" s="14" t="s">
        <v>53</v>
      </c>
      <c r="B19" s="15">
        <v>223.7</v>
      </c>
    </row>
    <row r="20" spans="1:2" x14ac:dyDescent="0.3">
      <c r="A20" s="14" t="s">
        <v>55</v>
      </c>
      <c r="B20" s="15">
        <v>167.5</v>
      </c>
    </row>
    <row r="21" spans="1:2" x14ac:dyDescent="0.3">
      <c r="A21" s="14" t="s">
        <v>58</v>
      </c>
      <c r="B21" s="15">
        <v>981.4</v>
      </c>
    </row>
    <row r="22" spans="1:2" x14ac:dyDescent="0.3">
      <c r="A22" s="14" t="s">
        <v>61</v>
      </c>
      <c r="B22" s="15">
        <v>234.3</v>
      </c>
    </row>
    <row r="23" spans="1:2" x14ac:dyDescent="0.3">
      <c r="A23" s="14" t="s">
        <v>63</v>
      </c>
      <c r="B23" s="15">
        <v>267.7</v>
      </c>
    </row>
    <row r="24" spans="1:2" x14ac:dyDescent="0.3">
      <c r="A24" s="14" t="s">
        <v>65</v>
      </c>
      <c r="B24" s="15">
        <v>175.9</v>
      </c>
    </row>
    <row r="25" spans="1:2" x14ac:dyDescent="0.3">
      <c r="A25" s="17" t="s">
        <v>24</v>
      </c>
      <c r="B25" s="18">
        <v>323.39999999999998</v>
      </c>
    </row>
    <row r="26" spans="1:2" x14ac:dyDescent="0.3">
      <c r="A26" s="11" t="s">
        <v>70</v>
      </c>
      <c r="B26" s="12">
        <v>86</v>
      </c>
    </row>
    <row r="27" spans="1:2" x14ac:dyDescent="0.3">
      <c r="A27" s="14" t="s">
        <v>73</v>
      </c>
      <c r="B27" s="15">
        <v>69.2</v>
      </c>
    </row>
    <row r="28" spans="1:2" x14ac:dyDescent="0.3">
      <c r="A28" s="14" t="s">
        <v>75</v>
      </c>
      <c r="B28" s="15">
        <v>15</v>
      </c>
    </row>
    <row r="29" spans="1:2" x14ac:dyDescent="0.3">
      <c r="A29" s="17" t="s">
        <v>39</v>
      </c>
      <c r="B29" s="18">
        <v>307.39999999999998</v>
      </c>
    </row>
    <row r="30" spans="1:2" ht="16.95" customHeight="1" x14ac:dyDescent="0.3">
      <c r="A30" s="11" t="s">
        <v>43</v>
      </c>
      <c r="B30" s="12">
        <v>271.60000000000002</v>
      </c>
    </row>
    <row r="31" spans="1:2" ht="16.95" customHeight="1" x14ac:dyDescent="0.3">
      <c r="A31" s="14" t="s">
        <v>83</v>
      </c>
      <c r="B31" s="15">
        <v>49.7</v>
      </c>
    </row>
    <row r="32" spans="1:2" ht="16.95" customHeight="1" x14ac:dyDescent="0.3">
      <c r="A32" s="17" t="s">
        <v>86</v>
      </c>
      <c r="B32" s="18">
        <v>402.8</v>
      </c>
    </row>
    <row r="33" spans="1:2" x14ac:dyDescent="0.3">
      <c r="A33" s="14" t="s">
        <v>90</v>
      </c>
      <c r="B33" s="12">
        <v>106.4</v>
      </c>
    </row>
    <row r="34" spans="1:2" x14ac:dyDescent="0.3">
      <c r="A34" s="14" t="s">
        <v>93</v>
      </c>
      <c r="B34" s="15">
        <v>48.5</v>
      </c>
    </row>
    <row r="35" spans="1:2" x14ac:dyDescent="0.3">
      <c r="A35" s="14" t="s">
        <v>96</v>
      </c>
      <c r="B35" s="15">
        <v>219.5</v>
      </c>
    </row>
    <row r="36" spans="1:2" x14ac:dyDescent="0.3">
      <c r="A36" s="14" t="s">
        <v>99</v>
      </c>
      <c r="B36" s="15">
        <v>146.5</v>
      </c>
    </row>
    <row r="37" spans="1:2" ht="14.4" customHeight="1" x14ac:dyDescent="0.3">
      <c r="A37" s="20" t="s">
        <v>8</v>
      </c>
      <c r="B37" s="21">
        <v>3.9</v>
      </c>
    </row>
    <row r="38" spans="1:2" x14ac:dyDescent="0.3">
      <c r="A38" s="23" t="s">
        <v>34</v>
      </c>
      <c r="B38" s="24">
        <v>80.8</v>
      </c>
    </row>
    <row r="39" spans="1:2" x14ac:dyDescent="0.3">
      <c r="A39" s="23" t="s">
        <v>22</v>
      </c>
      <c r="B39" s="24">
        <v>0.9</v>
      </c>
    </row>
    <row r="40" spans="1:2" x14ac:dyDescent="0.3">
      <c r="A40" s="23" t="s">
        <v>37</v>
      </c>
      <c r="B40" s="24">
        <v>0.5</v>
      </c>
    </row>
    <row r="41" spans="1:2" x14ac:dyDescent="0.3">
      <c r="A41" s="23" t="s">
        <v>10</v>
      </c>
      <c r="B41" s="24">
        <v>23.1</v>
      </c>
    </row>
    <row r="42" spans="1:2" x14ac:dyDescent="0.3">
      <c r="A42" s="23" t="s">
        <v>67</v>
      </c>
      <c r="B42" s="24">
        <v>0</v>
      </c>
    </row>
    <row r="43" spans="1:2" x14ac:dyDescent="0.3">
      <c r="A43" s="23" t="s">
        <v>82</v>
      </c>
      <c r="B43" s="24">
        <v>0</v>
      </c>
    </row>
    <row r="44" spans="1:2" x14ac:dyDescent="0.3">
      <c r="A44" s="23" t="s">
        <v>77</v>
      </c>
      <c r="B44" s="24">
        <v>206.3</v>
      </c>
    </row>
    <row r="45" spans="1:2" x14ac:dyDescent="0.3">
      <c r="A45" s="26" t="s">
        <v>36</v>
      </c>
      <c r="B45" s="27">
        <v>13.8</v>
      </c>
    </row>
    <row r="46" spans="1:2" ht="22.05" customHeight="1" x14ac:dyDescent="0.3">
      <c r="A46" s="23" t="s">
        <v>116</v>
      </c>
      <c r="B46" s="21">
        <v>43.1</v>
      </c>
    </row>
    <row r="47" spans="1:2" ht="22.05" customHeight="1" x14ac:dyDescent="0.3">
      <c r="A47" s="23" t="s">
        <v>118</v>
      </c>
      <c r="B47" s="27">
        <v>12.8</v>
      </c>
    </row>
    <row r="48" spans="1:2" x14ac:dyDescent="0.3">
      <c r="A48" s="29" t="s">
        <v>121</v>
      </c>
      <c r="B48" s="30">
        <v>132.6</v>
      </c>
    </row>
    <row r="49" spans="1:2" x14ac:dyDescent="0.3">
      <c r="A49" s="32" t="s">
        <v>42</v>
      </c>
      <c r="B49" s="33">
        <v>39.799999999999997</v>
      </c>
    </row>
    <row r="50" spans="1:2" x14ac:dyDescent="0.3">
      <c r="A50" s="32" t="s">
        <v>79</v>
      </c>
      <c r="B50" s="33">
        <v>57</v>
      </c>
    </row>
    <row r="51" spans="1:2" x14ac:dyDescent="0.3">
      <c r="A51" s="35" t="s">
        <v>52</v>
      </c>
      <c r="B51" s="36">
        <v>106.2</v>
      </c>
    </row>
    <row r="52" spans="1:2" x14ac:dyDescent="0.3">
      <c r="A52" s="29" t="s">
        <v>92</v>
      </c>
      <c r="B52" s="30">
        <v>175.7</v>
      </c>
    </row>
    <row r="53" spans="1:2" x14ac:dyDescent="0.3">
      <c r="A53" s="32" t="s">
        <v>103</v>
      </c>
      <c r="B53" s="33">
        <v>104</v>
      </c>
    </row>
    <row r="54" spans="1:2" x14ac:dyDescent="0.3">
      <c r="A54" s="32" t="s">
        <v>104</v>
      </c>
      <c r="B54" s="33">
        <v>194.6</v>
      </c>
    </row>
    <row r="55" spans="1:2" x14ac:dyDescent="0.3">
      <c r="A55" s="32" t="s">
        <v>109</v>
      </c>
      <c r="B55" s="33">
        <v>106</v>
      </c>
    </row>
    <row r="56" spans="1:2" x14ac:dyDescent="0.3">
      <c r="A56" s="32" t="s">
        <v>98</v>
      </c>
      <c r="B56" s="33">
        <v>139.69999999999999</v>
      </c>
    </row>
    <row r="57" spans="1:2" x14ac:dyDescent="0.3">
      <c r="A57" s="32" t="s">
        <v>106</v>
      </c>
      <c r="B57" s="33">
        <v>254.4</v>
      </c>
    </row>
    <row r="58" spans="1:2" x14ac:dyDescent="0.3">
      <c r="A58" s="32" t="s">
        <v>128</v>
      </c>
      <c r="B58" s="33">
        <v>251.2</v>
      </c>
    </row>
    <row r="59" spans="1:2" x14ac:dyDescent="0.3">
      <c r="A59" s="35" t="s">
        <v>108</v>
      </c>
      <c r="B59" s="36">
        <v>133</v>
      </c>
    </row>
    <row r="60" spans="1:2" x14ac:dyDescent="0.3">
      <c r="A60" s="29" t="s">
        <v>88</v>
      </c>
      <c r="B60" s="30">
        <v>82</v>
      </c>
    </row>
    <row r="61" spans="1:2" x14ac:dyDescent="0.3">
      <c r="A61" s="32" t="s">
        <v>85</v>
      </c>
      <c r="B61" s="33">
        <v>126.1</v>
      </c>
    </row>
    <row r="62" spans="1:2" x14ac:dyDescent="0.3">
      <c r="A62" s="32" t="s">
        <v>136</v>
      </c>
      <c r="B62" s="33">
        <v>551.4</v>
      </c>
    </row>
    <row r="63" spans="1:2" x14ac:dyDescent="0.3">
      <c r="A63" s="32" t="s">
        <v>107</v>
      </c>
      <c r="B63" s="33">
        <v>98.2</v>
      </c>
    </row>
    <row r="64" spans="1:2" x14ac:dyDescent="0.3">
      <c r="A64" s="32" t="s">
        <v>138</v>
      </c>
      <c r="B64" s="33">
        <v>545.1</v>
      </c>
    </row>
    <row r="65" spans="1:2" x14ac:dyDescent="0.3">
      <c r="A65" s="35" t="s">
        <v>117</v>
      </c>
      <c r="B65" s="36">
        <v>239.3</v>
      </c>
    </row>
    <row r="66" spans="1:2" x14ac:dyDescent="0.3">
      <c r="A66" s="29" t="s">
        <v>140</v>
      </c>
      <c r="B66" s="30">
        <v>136.4</v>
      </c>
    </row>
    <row r="67" spans="1:2" x14ac:dyDescent="0.3">
      <c r="A67" s="32" t="s">
        <v>5</v>
      </c>
      <c r="B67" s="33">
        <v>50.7</v>
      </c>
    </row>
    <row r="68" spans="1:2" x14ac:dyDescent="0.3">
      <c r="A68" s="32" t="s">
        <v>144</v>
      </c>
      <c r="B68" s="33">
        <v>160.80000000000001</v>
      </c>
    </row>
    <row r="69" spans="1:2" x14ac:dyDescent="0.3">
      <c r="A69" s="32" t="s">
        <v>145</v>
      </c>
      <c r="B69" s="33">
        <v>37.700000000000003</v>
      </c>
    </row>
    <row r="70" spans="1:2" x14ac:dyDescent="0.3">
      <c r="A70" s="32" t="s">
        <v>146</v>
      </c>
      <c r="B70" s="33">
        <v>101.7</v>
      </c>
    </row>
    <row r="71" spans="1:2" x14ac:dyDescent="0.3">
      <c r="A71" s="32" t="s">
        <v>13</v>
      </c>
      <c r="B71" s="33">
        <v>290.8</v>
      </c>
    </row>
    <row r="72" spans="1:2" x14ac:dyDescent="0.3">
      <c r="A72" s="32" t="s">
        <v>129</v>
      </c>
      <c r="B72" s="33">
        <v>92.1</v>
      </c>
    </row>
    <row r="73" spans="1:2" x14ac:dyDescent="0.3">
      <c r="A73" s="32" t="s">
        <v>62</v>
      </c>
      <c r="B73" s="33">
        <v>43.9</v>
      </c>
    </row>
    <row r="74" spans="1:2" x14ac:dyDescent="0.3">
      <c r="A74" s="32" t="s">
        <v>91</v>
      </c>
      <c r="B74" s="33">
        <v>82.9</v>
      </c>
    </row>
    <row r="75" spans="1:2" x14ac:dyDescent="0.3">
      <c r="A75" s="32" t="s">
        <v>81</v>
      </c>
      <c r="B75" s="33">
        <v>206.9</v>
      </c>
    </row>
    <row r="76" spans="1:2" x14ac:dyDescent="0.3">
      <c r="A76" s="32" t="s">
        <v>40</v>
      </c>
      <c r="B76" s="33">
        <v>18.5</v>
      </c>
    </row>
    <row r="77" spans="1:2" x14ac:dyDescent="0.3">
      <c r="A77" s="35" t="s">
        <v>9</v>
      </c>
      <c r="B77" s="36">
        <v>186.8</v>
      </c>
    </row>
    <row r="78" spans="1:2" ht="22.95" customHeight="1" x14ac:dyDescent="0.3">
      <c r="A78" s="29" t="s">
        <v>28</v>
      </c>
      <c r="B78" s="30">
        <v>0.8</v>
      </c>
    </row>
    <row r="79" spans="1:2" ht="22.95" customHeight="1" x14ac:dyDescent="0.3">
      <c r="A79" s="35" t="s">
        <v>19</v>
      </c>
      <c r="B79" s="36">
        <v>3.2</v>
      </c>
    </row>
    <row r="80" spans="1:2" x14ac:dyDescent="0.3">
      <c r="A80" s="29" t="s">
        <v>111</v>
      </c>
      <c r="B80" s="30">
        <v>219.9</v>
      </c>
    </row>
    <row r="81" spans="1:2" x14ac:dyDescent="0.3">
      <c r="A81" s="32" t="s">
        <v>115</v>
      </c>
      <c r="B81" s="33">
        <v>461.6</v>
      </c>
    </row>
    <row r="82" spans="1:2" x14ac:dyDescent="0.3">
      <c r="A82" s="35" t="s">
        <v>114</v>
      </c>
      <c r="B82" s="36">
        <v>103.5</v>
      </c>
    </row>
    <row r="83" spans="1:2" x14ac:dyDescent="0.3">
      <c r="A83" s="29" t="s">
        <v>20</v>
      </c>
      <c r="B83" s="30">
        <v>389.6</v>
      </c>
    </row>
    <row r="84" spans="1:2" x14ac:dyDescent="0.3">
      <c r="A84" s="32" t="s">
        <v>156</v>
      </c>
      <c r="B84" s="33">
        <v>38.9</v>
      </c>
    </row>
    <row r="85" spans="1:2" x14ac:dyDescent="0.3">
      <c r="A85" s="32" t="s">
        <v>157</v>
      </c>
      <c r="B85" s="33">
        <v>236.3</v>
      </c>
    </row>
    <row r="86" spans="1:2" x14ac:dyDescent="0.3">
      <c r="A86" s="32" t="s">
        <v>74</v>
      </c>
      <c r="B86" s="33">
        <v>30.3</v>
      </c>
    </row>
    <row r="87" spans="1:2" x14ac:dyDescent="0.3">
      <c r="A87" s="32" t="s">
        <v>72</v>
      </c>
      <c r="B87" s="33">
        <v>63.7</v>
      </c>
    </row>
    <row r="88" spans="1:2" x14ac:dyDescent="0.3">
      <c r="A88" s="32" t="s">
        <v>159</v>
      </c>
      <c r="B88" s="33">
        <v>20.9</v>
      </c>
    </row>
    <row r="89" spans="1:2" x14ac:dyDescent="0.3">
      <c r="A89" s="32" t="s">
        <v>161</v>
      </c>
      <c r="B89" s="33">
        <v>142.80000000000001</v>
      </c>
    </row>
    <row r="90" spans="1:2" x14ac:dyDescent="0.3">
      <c r="A90" s="32" t="s">
        <v>158</v>
      </c>
      <c r="B90" s="33">
        <v>286.10000000000002</v>
      </c>
    </row>
    <row r="91" spans="1:2" x14ac:dyDescent="0.3">
      <c r="A91" s="32" t="s">
        <v>49</v>
      </c>
      <c r="B91" s="33">
        <v>66.400000000000006</v>
      </c>
    </row>
    <row r="92" spans="1:2" x14ac:dyDescent="0.3">
      <c r="A92" s="32" t="s">
        <v>95</v>
      </c>
      <c r="B92" s="33">
        <v>57.5</v>
      </c>
    </row>
    <row r="93" spans="1:2" x14ac:dyDescent="0.3">
      <c r="A93" s="32" t="s">
        <v>31</v>
      </c>
      <c r="B93" s="33">
        <v>191.7</v>
      </c>
    </row>
    <row r="94" spans="1:2" x14ac:dyDescent="0.3">
      <c r="A94" s="32" t="s">
        <v>60</v>
      </c>
      <c r="B94" s="36">
        <v>263.5</v>
      </c>
    </row>
    <row r="95" spans="1:2" x14ac:dyDescent="0.3">
      <c r="A95" s="38" t="s">
        <v>167</v>
      </c>
      <c r="B95" s="39">
        <v>164.1</v>
      </c>
    </row>
    <row r="96" spans="1:2" x14ac:dyDescent="0.3">
      <c r="A96" s="41" t="s">
        <v>168</v>
      </c>
      <c r="B96" s="42">
        <v>37.6</v>
      </c>
    </row>
    <row r="97" spans="1:2" x14ac:dyDescent="0.3">
      <c r="A97" s="44" t="s">
        <v>169</v>
      </c>
      <c r="B97" s="45">
        <v>31.6</v>
      </c>
    </row>
    <row r="98" spans="1:2" x14ac:dyDescent="0.3">
      <c r="A98" s="38" t="s">
        <v>68</v>
      </c>
      <c r="B98" s="39">
        <v>12.3</v>
      </c>
    </row>
    <row r="99" spans="1:2" x14ac:dyDescent="0.3">
      <c r="A99" s="41" t="s">
        <v>119</v>
      </c>
      <c r="B99" s="42">
        <v>6</v>
      </c>
    </row>
    <row r="100" spans="1:2" x14ac:dyDescent="0.3">
      <c r="A100" s="41" t="s">
        <v>130</v>
      </c>
      <c r="B100" s="42">
        <v>0.1</v>
      </c>
    </row>
    <row r="101" spans="1:2" x14ac:dyDescent="0.3">
      <c r="A101" s="41" t="s">
        <v>134</v>
      </c>
      <c r="B101" s="42">
        <v>0.1</v>
      </c>
    </row>
    <row r="102" spans="1:2" x14ac:dyDescent="0.3">
      <c r="A102" s="41" t="s">
        <v>163</v>
      </c>
      <c r="B102" s="42">
        <v>227.4</v>
      </c>
    </row>
    <row r="103" spans="1:2" x14ac:dyDescent="0.3">
      <c r="A103" s="41" t="s">
        <v>132</v>
      </c>
      <c r="B103" s="42">
        <v>0</v>
      </c>
    </row>
    <row r="104" spans="1:2" x14ac:dyDescent="0.3">
      <c r="A104" s="41" t="s">
        <v>100</v>
      </c>
      <c r="B104" s="42">
        <v>42.7</v>
      </c>
    </row>
    <row r="105" spans="1:2" x14ac:dyDescent="0.3">
      <c r="A105" s="41" t="s">
        <v>76</v>
      </c>
      <c r="B105" s="42">
        <v>42.1</v>
      </c>
    </row>
    <row r="106" spans="1:2" x14ac:dyDescent="0.3">
      <c r="A106" s="41" t="s">
        <v>51</v>
      </c>
      <c r="B106" s="42">
        <v>2.9</v>
      </c>
    </row>
    <row r="107" spans="1:2" x14ac:dyDescent="0.3">
      <c r="A107" s="41" t="s">
        <v>41</v>
      </c>
      <c r="B107" s="42">
        <v>248.9</v>
      </c>
    </row>
    <row r="108" spans="1:2" x14ac:dyDescent="0.3">
      <c r="A108" s="44" t="s">
        <v>7</v>
      </c>
      <c r="B108" s="45">
        <v>16.100000000000001</v>
      </c>
    </row>
    <row r="109" spans="1:2" x14ac:dyDescent="0.3">
      <c r="A109" s="38" t="s">
        <v>174</v>
      </c>
      <c r="B109" s="39">
        <v>223.5</v>
      </c>
    </row>
    <row r="110" spans="1:2" x14ac:dyDescent="0.3">
      <c r="A110" s="41" t="s">
        <v>164</v>
      </c>
      <c r="B110" s="42">
        <v>207.3</v>
      </c>
    </row>
    <row r="111" spans="1:2" x14ac:dyDescent="0.3">
      <c r="A111" s="41" t="s">
        <v>102</v>
      </c>
      <c r="B111" s="42">
        <v>299</v>
      </c>
    </row>
    <row r="112" spans="1:2" x14ac:dyDescent="0.3">
      <c r="A112" s="44" t="s">
        <v>97</v>
      </c>
      <c r="B112" s="45">
        <v>760.5</v>
      </c>
    </row>
    <row r="113" spans="1:2" x14ac:dyDescent="0.3">
      <c r="A113" s="38" t="s">
        <v>135</v>
      </c>
      <c r="B113" s="39">
        <v>3</v>
      </c>
    </row>
    <row r="114" spans="1:2" x14ac:dyDescent="0.3">
      <c r="A114" s="41" t="s">
        <v>110</v>
      </c>
      <c r="B114" s="42">
        <v>73.900000000000006</v>
      </c>
    </row>
    <row r="115" spans="1:2" x14ac:dyDescent="0.3">
      <c r="A115" s="44" t="s">
        <v>78</v>
      </c>
      <c r="B115" s="45">
        <v>243.1</v>
      </c>
    </row>
    <row r="116" spans="1:2" ht="19.95" customHeight="1" x14ac:dyDescent="0.3">
      <c r="A116" s="38" t="s">
        <v>57</v>
      </c>
      <c r="B116" s="39">
        <v>292.89999999999998</v>
      </c>
    </row>
    <row r="117" spans="1:2" ht="19.95" customHeight="1" x14ac:dyDescent="0.3">
      <c r="A117" s="41" t="s">
        <v>123</v>
      </c>
      <c r="B117" s="42">
        <v>45.8</v>
      </c>
    </row>
    <row r="118" spans="1:2" ht="19.95" customHeight="1" x14ac:dyDescent="0.3">
      <c r="A118" s="44" t="s">
        <v>16</v>
      </c>
      <c r="B118" s="45">
        <v>73.099999999999994</v>
      </c>
    </row>
    <row r="119" spans="1:2" ht="16.05" customHeight="1" x14ac:dyDescent="0.3">
      <c r="A119" s="38" t="s">
        <v>179</v>
      </c>
      <c r="B119" s="39">
        <v>131.69999999999999</v>
      </c>
    </row>
    <row r="120" spans="1:2" ht="16.05" customHeight="1" x14ac:dyDescent="0.3">
      <c r="A120" s="41" t="s">
        <v>162</v>
      </c>
      <c r="B120" s="42">
        <v>313.89999999999998</v>
      </c>
    </row>
    <row r="121" spans="1:2" ht="16.05" customHeight="1" x14ac:dyDescent="0.3">
      <c r="A121" s="44" t="s">
        <v>27</v>
      </c>
      <c r="B121" s="45">
        <v>170.4</v>
      </c>
    </row>
    <row r="122" spans="1:2" x14ac:dyDescent="0.3">
      <c r="A122" s="38" t="s">
        <v>181</v>
      </c>
      <c r="B122" s="39">
        <v>265.89999999999998</v>
      </c>
    </row>
    <row r="123" spans="1:2" x14ac:dyDescent="0.3">
      <c r="A123" s="41" t="s">
        <v>182</v>
      </c>
      <c r="B123" s="42">
        <v>44.3</v>
      </c>
    </row>
    <row r="124" spans="1:2" x14ac:dyDescent="0.3">
      <c r="A124" s="41" t="s">
        <v>184</v>
      </c>
      <c r="B124" s="42">
        <v>622.20000000000005</v>
      </c>
    </row>
    <row r="125" spans="1:2" x14ac:dyDescent="0.3">
      <c r="A125" s="41" t="s">
        <v>137</v>
      </c>
      <c r="B125" s="42">
        <v>74.3</v>
      </c>
    </row>
    <row r="126" spans="1:2" x14ac:dyDescent="0.3">
      <c r="A126" s="44" t="s">
        <v>33</v>
      </c>
      <c r="B126" s="45">
        <v>265.7</v>
      </c>
    </row>
    <row r="127" spans="1:2" ht="16.95" customHeight="1" x14ac:dyDescent="0.3">
      <c r="A127" s="38" t="s">
        <v>186</v>
      </c>
      <c r="B127" s="39">
        <v>6.7</v>
      </c>
    </row>
    <row r="128" spans="1:2" ht="16.95" customHeight="1" x14ac:dyDescent="0.3">
      <c r="A128" s="41" t="s">
        <v>187</v>
      </c>
      <c r="B128" s="42">
        <v>112.1</v>
      </c>
    </row>
    <row r="129" spans="1:2" ht="16.95" customHeight="1" x14ac:dyDescent="0.3">
      <c r="A129" s="41" t="s">
        <v>188</v>
      </c>
      <c r="B129" s="42">
        <v>72.099999999999994</v>
      </c>
    </row>
    <row r="130" spans="1:2" ht="16.95" customHeight="1" x14ac:dyDescent="0.3">
      <c r="A130" s="41" t="s">
        <v>160</v>
      </c>
      <c r="B130" s="45">
        <v>56.5</v>
      </c>
    </row>
    <row r="131" spans="1:2" x14ac:dyDescent="0.3">
      <c r="A131" s="47" t="s">
        <v>153</v>
      </c>
      <c r="B131" s="48">
        <v>746.9</v>
      </c>
    </row>
    <row r="132" spans="1:2" x14ac:dyDescent="0.3">
      <c r="A132" s="50" t="s">
        <v>142</v>
      </c>
      <c r="B132" s="51">
        <v>364</v>
      </c>
    </row>
    <row r="133" spans="1:2" x14ac:dyDescent="0.3">
      <c r="A133" s="50" t="s">
        <v>151</v>
      </c>
      <c r="B133" s="51">
        <v>397.7</v>
      </c>
    </row>
    <row r="134" spans="1:2" x14ac:dyDescent="0.3">
      <c r="A134" s="50" t="s">
        <v>185</v>
      </c>
      <c r="B134" s="51">
        <v>370.3</v>
      </c>
    </row>
    <row r="135" spans="1:2" x14ac:dyDescent="0.3">
      <c r="A135" s="50" t="s">
        <v>154</v>
      </c>
      <c r="B135" s="51">
        <v>293.39999999999998</v>
      </c>
    </row>
    <row r="136" spans="1:2" x14ac:dyDescent="0.3">
      <c r="A136" s="50" t="s">
        <v>155</v>
      </c>
      <c r="B136" s="51">
        <v>311.2</v>
      </c>
    </row>
    <row r="137" spans="1:2" x14ac:dyDescent="0.3">
      <c r="A137" s="50" t="s">
        <v>147</v>
      </c>
      <c r="B137" s="51">
        <v>800</v>
      </c>
    </row>
    <row r="138" spans="1:2" x14ac:dyDescent="0.3">
      <c r="A138" s="50" t="s">
        <v>125</v>
      </c>
      <c r="B138" s="51">
        <v>1505.2</v>
      </c>
    </row>
    <row r="139" spans="1:2" x14ac:dyDescent="0.3">
      <c r="A139" s="53" t="s">
        <v>46</v>
      </c>
      <c r="B139" s="54">
        <v>177.2</v>
      </c>
    </row>
    <row r="140" spans="1:2" ht="16.05" customHeight="1" x14ac:dyDescent="0.3">
      <c r="A140" s="47" t="s">
        <v>25</v>
      </c>
      <c r="B140" s="48">
        <v>1</v>
      </c>
    </row>
    <row r="141" spans="1:2" ht="16.05" customHeight="1" x14ac:dyDescent="0.3">
      <c r="A141" s="50" t="s">
        <v>113</v>
      </c>
      <c r="B141" s="51">
        <v>372.8</v>
      </c>
    </row>
    <row r="142" spans="1:2" ht="16.05" customHeight="1" x14ac:dyDescent="0.3">
      <c r="A142" s="50" t="s">
        <v>143</v>
      </c>
      <c r="B142" s="51">
        <v>1</v>
      </c>
    </row>
    <row r="143" spans="1:2" ht="16.05" customHeight="1" x14ac:dyDescent="0.3">
      <c r="A143" s="50" t="s">
        <v>112</v>
      </c>
      <c r="B143" s="51">
        <v>132.30000000000001</v>
      </c>
    </row>
    <row r="144" spans="1:2" ht="16.05" customHeight="1" x14ac:dyDescent="0.3">
      <c r="A144" s="50" t="s">
        <v>54</v>
      </c>
      <c r="B144" s="51">
        <v>279.39999999999998</v>
      </c>
    </row>
    <row r="145" spans="1:2" ht="16.05" customHeight="1" x14ac:dyDescent="0.3">
      <c r="A145" s="53" t="s">
        <v>15</v>
      </c>
      <c r="B145" s="54">
        <v>849.9</v>
      </c>
    </row>
    <row r="146" spans="1:2" ht="16.95" customHeight="1" x14ac:dyDescent="0.3">
      <c r="A146" s="47" t="s">
        <v>195</v>
      </c>
      <c r="B146" s="48">
        <v>1</v>
      </c>
    </row>
    <row r="147" spans="1:2" ht="16.95" customHeight="1" x14ac:dyDescent="0.3">
      <c r="A147" s="50" t="s">
        <v>197</v>
      </c>
      <c r="B147" s="51">
        <v>774.6</v>
      </c>
    </row>
    <row r="148" spans="1:2" ht="16.95" customHeight="1" x14ac:dyDescent="0.3">
      <c r="A148" s="50" t="s">
        <v>173</v>
      </c>
      <c r="B148" s="51">
        <v>455.1</v>
      </c>
    </row>
    <row r="149" spans="1:2" ht="16.95" customHeight="1" x14ac:dyDescent="0.3">
      <c r="A149" s="50" t="s">
        <v>150</v>
      </c>
      <c r="B149" s="51">
        <v>443.8</v>
      </c>
    </row>
    <row r="150" spans="1:2" ht="16.95" customHeight="1" x14ac:dyDescent="0.3">
      <c r="A150" s="50" t="s">
        <v>122</v>
      </c>
      <c r="B150" s="51">
        <v>230.7</v>
      </c>
    </row>
    <row r="151" spans="1:2" ht="16.95" customHeight="1" x14ac:dyDescent="0.3">
      <c r="A151" s="50" t="s">
        <v>84</v>
      </c>
      <c r="B151" s="51">
        <v>876.7</v>
      </c>
    </row>
    <row r="152" spans="1:2" ht="16.95" customHeight="1" x14ac:dyDescent="0.3">
      <c r="A152" s="53" t="s">
        <v>64</v>
      </c>
      <c r="B152" s="54">
        <v>437.4</v>
      </c>
    </row>
    <row r="153" spans="1:2" ht="16.05" customHeight="1" x14ac:dyDescent="0.3">
      <c r="A153" s="47" t="s">
        <v>199</v>
      </c>
      <c r="B153" s="48">
        <v>635.5</v>
      </c>
    </row>
    <row r="154" spans="1:2" ht="16.05" customHeight="1" x14ac:dyDescent="0.3">
      <c r="A154" s="50" t="s">
        <v>200</v>
      </c>
      <c r="B154" s="51">
        <v>425.8</v>
      </c>
    </row>
    <row r="155" spans="1:2" ht="16.05" customHeight="1" x14ac:dyDescent="0.3">
      <c r="A155" s="50" t="s">
        <v>193</v>
      </c>
      <c r="B155" s="51">
        <v>221.8</v>
      </c>
    </row>
    <row r="156" spans="1:2" ht="16.05" customHeight="1" x14ac:dyDescent="0.3">
      <c r="A156" s="50" t="s">
        <v>152</v>
      </c>
      <c r="B156" s="51">
        <v>229.9</v>
      </c>
    </row>
    <row r="157" spans="1:2" ht="16.05" customHeight="1" x14ac:dyDescent="0.3">
      <c r="A157" s="50" t="s">
        <v>149</v>
      </c>
      <c r="B157" s="51">
        <v>587</v>
      </c>
    </row>
    <row r="158" spans="1:2" ht="16.05" customHeight="1" x14ac:dyDescent="0.3">
      <c r="A158" s="50" t="s">
        <v>177</v>
      </c>
      <c r="B158" s="51">
        <v>234.4</v>
      </c>
    </row>
    <row r="159" spans="1:2" ht="16.05" customHeight="1" x14ac:dyDescent="0.3">
      <c r="A159" s="50" t="s">
        <v>131</v>
      </c>
      <c r="B159" s="51">
        <v>155.80000000000001</v>
      </c>
    </row>
    <row r="160" spans="1:2" ht="16.05" customHeight="1" x14ac:dyDescent="0.3">
      <c r="A160" s="50" t="s">
        <v>12</v>
      </c>
      <c r="B160" s="54">
        <v>774.7</v>
      </c>
    </row>
    <row r="161" spans="1:2" ht="14.4" customHeight="1" x14ac:dyDescent="0.3">
      <c r="A161" s="56" t="s">
        <v>175</v>
      </c>
      <c r="B161" s="57">
        <v>261.3</v>
      </c>
    </row>
    <row r="162" spans="1:2" x14ac:dyDescent="0.3">
      <c r="A162" s="59" t="s">
        <v>71</v>
      </c>
      <c r="B162" s="60">
        <v>171.1</v>
      </c>
    </row>
    <row r="163" spans="1:2" x14ac:dyDescent="0.3">
      <c r="A163" s="62" t="s">
        <v>59</v>
      </c>
      <c r="B163" s="63">
        <v>190.7</v>
      </c>
    </row>
    <row r="164" spans="1:2" x14ac:dyDescent="0.3">
      <c r="A164" s="56" t="s">
        <v>191</v>
      </c>
      <c r="B164" s="57">
        <v>23.2</v>
      </c>
    </row>
    <row r="165" spans="1:2" x14ac:dyDescent="0.3">
      <c r="A165" s="59" t="s">
        <v>176</v>
      </c>
      <c r="B165" s="60">
        <v>170.9</v>
      </c>
    </row>
    <row r="166" spans="1:2" x14ac:dyDescent="0.3">
      <c r="A166" s="59" t="s">
        <v>171</v>
      </c>
      <c r="B166" s="60">
        <v>80.599999999999994</v>
      </c>
    </row>
    <row r="167" spans="1:2" x14ac:dyDescent="0.3">
      <c r="A167" s="59" t="s">
        <v>87</v>
      </c>
      <c r="B167" s="60">
        <v>148.6</v>
      </c>
    </row>
    <row r="168" spans="1:2" x14ac:dyDescent="0.3">
      <c r="A168" s="62" t="s">
        <v>4</v>
      </c>
      <c r="B168" s="63">
        <v>36.4</v>
      </c>
    </row>
    <row r="169" spans="1:2" x14ac:dyDescent="0.3">
      <c r="A169" s="56" t="s">
        <v>202</v>
      </c>
      <c r="B169" s="57">
        <v>953.4</v>
      </c>
    </row>
    <row r="170" spans="1:2" x14ac:dyDescent="0.3">
      <c r="A170" s="59" t="s">
        <v>196</v>
      </c>
      <c r="B170" s="60">
        <v>41.8</v>
      </c>
    </row>
    <row r="171" spans="1:2" x14ac:dyDescent="0.3">
      <c r="A171" s="59" t="s">
        <v>183</v>
      </c>
      <c r="B171" s="60">
        <v>35.200000000000003</v>
      </c>
    </row>
    <row r="172" spans="1:2" x14ac:dyDescent="0.3">
      <c r="A172" s="59" t="s">
        <v>178</v>
      </c>
      <c r="B172" s="60">
        <v>108</v>
      </c>
    </row>
    <row r="173" spans="1:2" x14ac:dyDescent="0.3">
      <c r="A173" s="59" t="s">
        <v>172</v>
      </c>
      <c r="B173" s="60">
        <v>44.8</v>
      </c>
    </row>
    <row r="174" spans="1:2" x14ac:dyDescent="0.3">
      <c r="A174" s="59" t="s">
        <v>170</v>
      </c>
      <c r="B174" s="60">
        <v>151.1</v>
      </c>
    </row>
    <row r="175" spans="1:2" x14ac:dyDescent="0.3">
      <c r="A175" s="59" t="s">
        <v>127</v>
      </c>
      <c r="B175" s="60">
        <v>201.5</v>
      </c>
    </row>
    <row r="176" spans="1:2" x14ac:dyDescent="0.3">
      <c r="A176" s="62" t="s">
        <v>66</v>
      </c>
      <c r="B176" s="63">
        <v>109.1</v>
      </c>
    </row>
    <row r="177" spans="1:2" x14ac:dyDescent="0.3">
      <c r="A177" s="56" t="s">
        <v>141</v>
      </c>
      <c r="B177" s="57">
        <v>4.9000000000000004</v>
      </c>
    </row>
    <row r="178" spans="1:2" x14ac:dyDescent="0.3">
      <c r="A178" s="59" t="s">
        <v>133</v>
      </c>
      <c r="B178" s="60">
        <v>82.6</v>
      </c>
    </row>
    <row r="179" spans="1:2" x14ac:dyDescent="0.3">
      <c r="A179" s="59" t="s">
        <v>105</v>
      </c>
      <c r="B179" s="60">
        <v>46.9</v>
      </c>
    </row>
    <row r="180" spans="1:2" x14ac:dyDescent="0.3">
      <c r="A180" s="62" t="s">
        <v>21</v>
      </c>
      <c r="B180" s="63">
        <v>7.6</v>
      </c>
    </row>
    <row r="181" spans="1:2" x14ac:dyDescent="0.3">
      <c r="A181" s="56" t="s">
        <v>124</v>
      </c>
      <c r="B181" s="57">
        <v>358</v>
      </c>
    </row>
    <row r="182" spans="1:2" x14ac:dyDescent="0.3">
      <c r="A182" s="59" t="s">
        <v>148</v>
      </c>
      <c r="B182" s="60">
        <v>134.80000000000001</v>
      </c>
    </row>
    <row r="183" spans="1:2" x14ac:dyDescent="0.3">
      <c r="A183" s="59" t="s">
        <v>94</v>
      </c>
      <c r="B183" s="60">
        <v>390.7</v>
      </c>
    </row>
    <row r="184" spans="1:2" x14ac:dyDescent="0.3">
      <c r="A184" s="59" t="s">
        <v>56</v>
      </c>
      <c r="B184" s="60">
        <v>225.6</v>
      </c>
    </row>
    <row r="185" spans="1:2" x14ac:dyDescent="0.3">
      <c r="A185" s="62" t="s">
        <v>48</v>
      </c>
      <c r="B185" s="63">
        <v>468.1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063F-7F42-4225-89B7-DFDB43EB2B8B}">
  <dimension ref="A1:F185"/>
  <sheetViews>
    <sheetView tabSelected="1" zoomScale="140" zoomScaleNormal="140" workbookViewId="0">
      <selection activeCell="C1" sqref="C1"/>
    </sheetView>
  </sheetViews>
  <sheetFormatPr defaultRowHeight="14.4" x14ac:dyDescent="0.3"/>
  <cols>
    <col min="1" max="1" width="23.109375" bestFit="1" customWidth="1"/>
    <col min="2" max="2" width="11.33203125" bestFit="1" customWidth="1"/>
    <col min="3" max="3" width="9.88671875" style="88" bestFit="1" customWidth="1"/>
    <col min="4" max="4" width="39.44140625" style="88" bestFit="1" customWidth="1"/>
    <col min="5" max="5" width="12.5546875" style="88" bestFit="1" customWidth="1"/>
    <col min="6" max="6" width="8.6640625" bestFit="1" customWidth="1"/>
  </cols>
  <sheetData>
    <row r="1" spans="1:6" ht="16.2" x14ac:dyDescent="0.3">
      <c r="A1" s="1" t="s">
        <v>205</v>
      </c>
      <c r="B1" s="1" t="s">
        <v>215</v>
      </c>
      <c r="C1" s="65" t="s">
        <v>220</v>
      </c>
      <c r="D1" s="65" t="s">
        <v>221</v>
      </c>
      <c r="E1" s="65" t="s">
        <v>219</v>
      </c>
      <c r="F1" s="1" t="s">
        <v>218</v>
      </c>
    </row>
    <row r="2" spans="1:6" ht="14.4" customHeight="1" x14ac:dyDescent="0.3">
      <c r="A2" s="2" t="s">
        <v>3</v>
      </c>
      <c r="B2" s="2" t="s">
        <v>216</v>
      </c>
      <c r="C2" s="3">
        <v>12.549548</v>
      </c>
      <c r="D2" s="3">
        <f>IF(B2="sim",C2*2,C2*1)</f>
        <v>12.549548</v>
      </c>
      <c r="E2" s="117">
        <f>[2]Planilha1!N2/100</f>
        <v>0.41899999999999998</v>
      </c>
      <c r="F2" s="3">
        <f>D2*((1-E2)/E2)</f>
        <v>17.401640544152745</v>
      </c>
    </row>
    <row r="3" spans="1:6" ht="14.4" customHeight="1" x14ac:dyDescent="0.3">
      <c r="A3" s="5" t="s">
        <v>6</v>
      </c>
      <c r="B3" s="5" t="s">
        <v>216</v>
      </c>
      <c r="C3" s="6">
        <v>1225.692</v>
      </c>
      <c r="D3" s="6">
        <f t="shared" ref="D3:D66" si="0">IF(B3="sim",C3*2,C3*1)</f>
        <v>1225.692</v>
      </c>
      <c r="E3" s="118">
        <f>[2]Planilha1!N3/100</f>
        <v>0.435</v>
      </c>
      <c r="F3" s="6">
        <f t="shared" ref="F3:F66" si="1">D3*((1-E3)/E3)</f>
        <v>1591.9907586206896</v>
      </c>
    </row>
    <row r="4" spans="1:6" ht="14.4" customHeight="1" x14ac:dyDescent="0.3">
      <c r="A4" s="5" t="s">
        <v>2</v>
      </c>
      <c r="B4" s="5" t="s">
        <v>216</v>
      </c>
      <c r="C4" s="6">
        <v>150.33984000000001</v>
      </c>
      <c r="D4" s="6">
        <f t="shared" si="0"/>
        <v>150.33984000000001</v>
      </c>
      <c r="E4" s="118">
        <f>[2]Planilha1!N4/100</f>
        <v>0.52300000000000002</v>
      </c>
      <c r="F4" s="6">
        <f t="shared" si="1"/>
        <v>137.11683304015295</v>
      </c>
    </row>
    <row r="5" spans="1:6" x14ac:dyDescent="0.3">
      <c r="A5" s="5" t="s">
        <v>11</v>
      </c>
      <c r="B5" s="5" t="s">
        <v>216</v>
      </c>
      <c r="C5" s="6">
        <v>44.111378999999999</v>
      </c>
      <c r="D5" s="6">
        <f t="shared" si="0"/>
        <v>44.111378999999999</v>
      </c>
      <c r="E5" s="118">
        <f>[2]Planilha1!N5/100</f>
        <v>0.42599999999999999</v>
      </c>
      <c r="F5" s="6">
        <f t="shared" si="1"/>
        <v>59.436459028169018</v>
      </c>
    </row>
    <row r="6" spans="1:6" x14ac:dyDescent="0.3">
      <c r="A6" s="8" t="s">
        <v>14</v>
      </c>
      <c r="B6" s="8" t="s">
        <v>216</v>
      </c>
      <c r="C6" s="9">
        <v>38.511746000000002</v>
      </c>
      <c r="D6" s="9">
        <f t="shared" si="0"/>
        <v>38.511746000000002</v>
      </c>
      <c r="E6" s="119">
        <f>[2]Planilha1!N6/100</f>
        <v>0.50700000000000001</v>
      </c>
      <c r="F6" s="9">
        <f t="shared" si="1"/>
        <v>37.44830528205128</v>
      </c>
    </row>
    <row r="7" spans="1:6" ht="14.4" customHeight="1" x14ac:dyDescent="0.3">
      <c r="A7" s="2" t="s">
        <v>18</v>
      </c>
      <c r="B7" s="2" t="s">
        <v>216</v>
      </c>
      <c r="C7" s="3">
        <v>0</v>
      </c>
      <c r="D7" s="3">
        <f t="shared" si="0"/>
        <v>0</v>
      </c>
      <c r="E7" s="117">
        <f>[2]Planilha1!N7/100</f>
        <v>0.40500000000000003</v>
      </c>
      <c r="F7" s="3">
        <f t="shared" si="1"/>
        <v>0</v>
      </c>
    </row>
    <row r="8" spans="1:6" x14ac:dyDescent="0.3">
      <c r="A8" s="5" t="s">
        <v>17</v>
      </c>
      <c r="B8" s="5" t="s">
        <v>216</v>
      </c>
      <c r="C8" s="6">
        <v>43.9146</v>
      </c>
      <c r="D8" s="6">
        <f t="shared" si="0"/>
        <v>43.9146</v>
      </c>
      <c r="E8" s="118">
        <f>[2]Planilha1!N8/100</f>
        <v>0.51200000000000001</v>
      </c>
      <c r="F8" s="6">
        <f t="shared" si="1"/>
        <v>41.856103124999997</v>
      </c>
    </row>
    <row r="9" spans="1:6" x14ac:dyDescent="0.3">
      <c r="A9" s="5" t="s">
        <v>23</v>
      </c>
      <c r="B9" s="5" t="s">
        <v>216</v>
      </c>
      <c r="C9" s="6">
        <v>0</v>
      </c>
      <c r="D9" s="6">
        <f t="shared" si="0"/>
        <v>0</v>
      </c>
      <c r="E9" s="118">
        <f>[2]Planilha1!N9/100</f>
        <v>0.51800000000000002</v>
      </c>
      <c r="F9" s="6">
        <f t="shared" si="1"/>
        <v>0</v>
      </c>
    </row>
    <row r="10" spans="1:6" x14ac:dyDescent="0.3">
      <c r="A10" s="8" t="s">
        <v>26</v>
      </c>
      <c r="B10" s="8" t="s">
        <v>216</v>
      </c>
      <c r="C10" s="9">
        <v>8.7561</v>
      </c>
      <c r="D10" s="9">
        <f t="shared" si="0"/>
        <v>8.7561</v>
      </c>
      <c r="E10" s="119">
        <f>[2]Planilha1!N10/100</f>
        <v>0.46</v>
      </c>
      <c r="F10" s="9">
        <f t="shared" si="1"/>
        <v>10.2789</v>
      </c>
    </row>
    <row r="11" spans="1:6" ht="14.4" customHeight="1" x14ac:dyDescent="0.3">
      <c r="A11" s="2" t="s">
        <v>29</v>
      </c>
      <c r="B11" s="2" t="s">
        <v>216</v>
      </c>
      <c r="C11" s="3">
        <v>17.690489000000003</v>
      </c>
      <c r="D11" s="3">
        <f t="shared" si="0"/>
        <v>17.690489000000003</v>
      </c>
      <c r="E11" s="117">
        <f>[2]Planilha1!N11/100</f>
        <v>0.56899999999999995</v>
      </c>
      <c r="F11" s="3">
        <f t="shared" si="1"/>
        <v>13.400001333919162</v>
      </c>
    </row>
    <row r="12" spans="1:6" x14ac:dyDescent="0.3">
      <c r="A12" s="5" t="s">
        <v>32</v>
      </c>
      <c r="B12" s="5" t="s">
        <v>216</v>
      </c>
      <c r="C12" s="6">
        <v>0</v>
      </c>
      <c r="D12" s="6">
        <f t="shared" si="0"/>
        <v>0</v>
      </c>
      <c r="E12" s="118">
        <f>[2]Planilha1!N12/100</f>
        <v>0.36799999999999999</v>
      </c>
      <c r="F12" s="6">
        <f t="shared" si="1"/>
        <v>0</v>
      </c>
    </row>
    <row r="13" spans="1:6" x14ac:dyDescent="0.3">
      <c r="A13" s="5" t="s">
        <v>35</v>
      </c>
      <c r="B13" s="5" t="s">
        <v>216</v>
      </c>
      <c r="C13" s="6">
        <v>0</v>
      </c>
      <c r="D13" s="6">
        <f t="shared" si="0"/>
        <v>0</v>
      </c>
      <c r="E13" s="118">
        <f>[2]Planilha1!N13/100</f>
        <v>0.52</v>
      </c>
      <c r="F13" s="6">
        <f t="shared" si="1"/>
        <v>0</v>
      </c>
    </row>
    <row r="14" spans="1:6" x14ac:dyDescent="0.3">
      <c r="A14" s="5" t="s">
        <v>38</v>
      </c>
      <c r="B14" s="5" t="s">
        <v>216</v>
      </c>
      <c r="C14" s="6">
        <v>43.910615</v>
      </c>
      <c r="D14" s="6">
        <f t="shared" si="0"/>
        <v>43.910615</v>
      </c>
      <c r="E14" s="118">
        <f>[2]Planilha1!N14/100</f>
        <v>0.51300000000000001</v>
      </c>
      <c r="F14" s="6">
        <f t="shared" si="1"/>
        <v>41.685125740740737</v>
      </c>
    </row>
    <row r="15" spans="1:6" x14ac:dyDescent="0.3">
      <c r="A15" s="5" t="s">
        <v>30</v>
      </c>
      <c r="B15" s="5" t="s">
        <v>216</v>
      </c>
      <c r="C15" s="9">
        <v>17.051568</v>
      </c>
      <c r="D15" s="9">
        <f t="shared" si="0"/>
        <v>17.051568</v>
      </c>
      <c r="E15" s="119">
        <f>[2]Planilha1!N15/100</f>
        <v>0.36200000000000004</v>
      </c>
      <c r="F15" s="9">
        <f t="shared" si="1"/>
        <v>30.052211005524853</v>
      </c>
    </row>
    <row r="16" spans="1:6" ht="14.4" customHeight="1" x14ac:dyDescent="0.3">
      <c r="A16" s="11" t="s">
        <v>45</v>
      </c>
      <c r="B16" s="11" t="s">
        <v>216</v>
      </c>
      <c r="C16" s="12">
        <v>0</v>
      </c>
      <c r="D16" s="12">
        <f t="shared" si="0"/>
        <v>0</v>
      </c>
      <c r="E16" s="120">
        <f>[2]Planilha1!N16/100</f>
        <v>0.38700000000000001</v>
      </c>
      <c r="F16" s="12">
        <f t="shared" si="1"/>
        <v>0</v>
      </c>
    </row>
    <row r="17" spans="1:6" x14ac:dyDescent="0.3">
      <c r="A17" s="14" t="s">
        <v>47</v>
      </c>
      <c r="B17" s="14" t="s">
        <v>216</v>
      </c>
      <c r="C17" s="15">
        <v>0</v>
      </c>
      <c r="D17" s="15">
        <f t="shared" si="0"/>
        <v>0</v>
      </c>
      <c r="E17" s="121">
        <f>[2]Planilha1!N17/100</f>
        <v>0.37</v>
      </c>
      <c r="F17" s="15">
        <f t="shared" si="1"/>
        <v>0</v>
      </c>
    </row>
    <row r="18" spans="1:6" x14ac:dyDescent="0.3">
      <c r="A18" s="14" t="s">
        <v>50</v>
      </c>
      <c r="B18" s="14" t="s">
        <v>216</v>
      </c>
      <c r="C18" s="15">
        <v>22.286984999999998</v>
      </c>
      <c r="D18" s="15">
        <f t="shared" si="0"/>
        <v>22.286984999999998</v>
      </c>
      <c r="E18" s="121">
        <f>[2]Planilha1!N18/100</f>
        <v>0.39200000000000002</v>
      </c>
      <c r="F18" s="15">
        <f t="shared" si="1"/>
        <v>34.567568571428566</v>
      </c>
    </row>
    <row r="19" spans="1:6" x14ac:dyDescent="0.3">
      <c r="A19" s="14" t="s">
        <v>53</v>
      </c>
      <c r="B19" s="14" t="s">
        <v>216</v>
      </c>
      <c r="C19" s="15">
        <v>0</v>
      </c>
      <c r="D19" s="15">
        <f t="shared" si="0"/>
        <v>0</v>
      </c>
      <c r="E19" s="121">
        <f>[2]Planilha1!N19/100</f>
        <v>0.35700000000000004</v>
      </c>
      <c r="F19" s="15">
        <f t="shared" si="1"/>
        <v>0</v>
      </c>
    </row>
    <row r="20" spans="1:6" x14ac:dyDescent="0.3">
      <c r="A20" s="14" t="s">
        <v>55</v>
      </c>
      <c r="B20" s="14" t="s">
        <v>216</v>
      </c>
      <c r="C20" s="15">
        <v>0</v>
      </c>
      <c r="D20" s="15">
        <f t="shared" si="0"/>
        <v>0</v>
      </c>
      <c r="E20" s="121">
        <f>[2]Planilha1!N20/100</f>
        <v>0.38500000000000001</v>
      </c>
      <c r="F20" s="15">
        <f t="shared" si="1"/>
        <v>0</v>
      </c>
    </row>
    <row r="21" spans="1:6" x14ac:dyDescent="0.3">
      <c r="A21" s="14" t="s">
        <v>58</v>
      </c>
      <c r="B21" s="14" t="s">
        <v>216</v>
      </c>
      <c r="C21" s="15">
        <v>55.286910000000006</v>
      </c>
      <c r="D21" s="15">
        <f t="shared" si="0"/>
        <v>55.286910000000006</v>
      </c>
      <c r="E21" s="121">
        <f>[2]Planilha1!N21/100</f>
        <v>0.36899999999999999</v>
      </c>
      <c r="F21" s="15">
        <f t="shared" si="1"/>
        <v>94.542114390243924</v>
      </c>
    </row>
    <row r="22" spans="1:6" x14ac:dyDescent="0.3">
      <c r="A22" s="14" t="s">
        <v>61</v>
      </c>
      <c r="B22" s="14" t="s">
        <v>216</v>
      </c>
      <c r="C22" s="15">
        <v>0</v>
      </c>
      <c r="D22" s="15">
        <f t="shared" si="0"/>
        <v>0</v>
      </c>
      <c r="E22" s="121">
        <f>[2]Planilha1!N22/100</f>
        <v>0.39500000000000002</v>
      </c>
      <c r="F22" s="15">
        <f t="shared" si="1"/>
        <v>0</v>
      </c>
    </row>
    <row r="23" spans="1:6" x14ac:dyDescent="0.3">
      <c r="A23" s="14" t="s">
        <v>63</v>
      </c>
      <c r="B23" s="14" t="s">
        <v>216</v>
      </c>
      <c r="C23" s="15">
        <v>0</v>
      </c>
      <c r="D23" s="15">
        <f t="shared" si="0"/>
        <v>0</v>
      </c>
      <c r="E23" s="121">
        <f>[2]Planilha1!N23/100</f>
        <v>0.4</v>
      </c>
      <c r="F23" s="15">
        <f t="shared" si="1"/>
        <v>0</v>
      </c>
    </row>
    <row r="24" spans="1:6" x14ac:dyDescent="0.3">
      <c r="A24" s="14" t="s">
        <v>65</v>
      </c>
      <c r="B24" s="14" t="s">
        <v>216</v>
      </c>
      <c r="C24" s="15">
        <v>0</v>
      </c>
      <c r="D24" s="15">
        <f t="shared" si="0"/>
        <v>0</v>
      </c>
      <c r="E24" s="121">
        <f>[2]Planilha1!N24/100</f>
        <v>0.34799999999999998</v>
      </c>
      <c r="F24" s="15">
        <f t="shared" si="1"/>
        <v>0</v>
      </c>
    </row>
    <row r="25" spans="1:6" x14ac:dyDescent="0.3">
      <c r="A25" s="17" t="s">
        <v>24</v>
      </c>
      <c r="B25" s="17" t="s">
        <v>216</v>
      </c>
      <c r="C25" s="18">
        <v>2053.4262400000002</v>
      </c>
      <c r="D25" s="18">
        <f t="shared" si="0"/>
        <v>2053.4262400000002</v>
      </c>
      <c r="E25" s="122">
        <f>[2]Planilha1!N25/100</f>
        <v>0.38</v>
      </c>
      <c r="F25" s="18">
        <f t="shared" si="1"/>
        <v>3350.3270231578949</v>
      </c>
    </row>
    <row r="26" spans="1:6" ht="14.4" customHeight="1" x14ac:dyDescent="0.3">
      <c r="A26" s="11" t="s">
        <v>70</v>
      </c>
      <c r="B26" s="11" t="s">
        <v>216</v>
      </c>
      <c r="C26" s="12">
        <v>0</v>
      </c>
      <c r="D26" s="12">
        <f t="shared" si="0"/>
        <v>0</v>
      </c>
      <c r="E26" s="120">
        <f>[2]Planilha1!N26/100</f>
        <v>0.379</v>
      </c>
      <c r="F26" s="12">
        <f t="shared" si="1"/>
        <v>0</v>
      </c>
    </row>
    <row r="27" spans="1:6" x14ac:dyDescent="0.3">
      <c r="A27" s="90" t="s">
        <v>73</v>
      </c>
      <c r="B27" s="90" t="s">
        <v>217</v>
      </c>
      <c r="C27" s="15">
        <v>0</v>
      </c>
      <c r="D27" s="15">
        <f t="shared" si="0"/>
        <v>0</v>
      </c>
      <c r="E27" s="121">
        <f>[2]Planilha1!N27/100</f>
        <v>0.51700000000000002</v>
      </c>
      <c r="F27" s="15">
        <f t="shared" si="1"/>
        <v>0</v>
      </c>
    </row>
    <row r="28" spans="1:6" x14ac:dyDescent="0.3">
      <c r="A28" s="90" t="s">
        <v>75</v>
      </c>
      <c r="B28" s="90" t="s">
        <v>217</v>
      </c>
      <c r="C28" s="15">
        <v>0</v>
      </c>
      <c r="D28" s="15">
        <f t="shared" si="0"/>
        <v>0</v>
      </c>
      <c r="E28" s="121">
        <f>[2]Planilha1!N28/100</f>
        <v>0.51600000000000001</v>
      </c>
      <c r="F28" s="15">
        <f t="shared" si="1"/>
        <v>0</v>
      </c>
    </row>
    <row r="29" spans="1:6" x14ac:dyDescent="0.3">
      <c r="A29" s="91" t="s">
        <v>39</v>
      </c>
      <c r="B29" s="91" t="s">
        <v>217</v>
      </c>
      <c r="C29" s="18">
        <v>0</v>
      </c>
      <c r="D29" s="18">
        <f t="shared" si="0"/>
        <v>0</v>
      </c>
      <c r="E29" s="122">
        <f>[2]Planilha1!N29/100</f>
        <v>0.51100000000000001</v>
      </c>
      <c r="F29" s="18">
        <f t="shared" si="1"/>
        <v>0</v>
      </c>
    </row>
    <row r="30" spans="1:6" ht="16.95" customHeight="1" x14ac:dyDescent="0.3">
      <c r="A30" s="11" t="s">
        <v>43</v>
      </c>
      <c r="B30" s="11" t="s">
        <v>216</v>
      </c>
      <c r="C30" s="12">
        <v>5.4436640000000001</v>
      </c>
      <c r="D30" s="12">
        <f t="shared" si="0"/>
        <v>5.4436640000000001</v>
      </c>
      <c r="E30" s="120">
        <f>[2]Planilha1!N30/100</f>
        <v>0.379</v>
      </c>
      <c r="F30" s="12">
        <f t="shared" si="1"/>
        <v>8.9195655514511873</v>
      </c>
    </row>
    <row r="31" spans="1:6" ht="16.95" customHeight="1" x14ac:dyDescent="0.3">
      <c r="A31" s="14" t="s">
        <v>83</v>
      </c>
      <c r="B31" s="14" t="s">
        <v>216</v>
      </c>
      <c r="C31" s="15">
        <v>0</v>
      </c>
      <c r="D31" s="15">
        <f t="shared" si="0"/>
        <v>0</v>
      </c>
      <c r="E31" s="121">
        <f>[2]Planilha1!N31/100</f>
        <v>0.35499999999999998</v>
      </c>
      <c r="F31" s="15">
        <f t="shared" si="1"/>
        <v>0</v>
      </c>
    </row>
    <row r="32" spans="1:6" ht="16.95" customHeight="1" x14ac:dyDescent="0.3">
      <c r="A32" s="14" t="s">
        <v>86</v>
      </c>
      <c r="B32" s="14" t="s">
        <v>216</v>
      </c>
      <c r="C32" s="18">
        <v>0</v>
      </c>
      <c r="D32" s="18">
        <f t="shared" si="0"/>
        <v>0</v>
      </c>
      <c r="E32" s="122">
        <f>[2]Planilha1!N32/100</f>
        <v>0.42299999999999999</v>
      </c>
      <c r="F32" s="18">
        <f t="shared" si="1"/>
        <v>0</v>
      </c>
    </row>
    <row r="33" spans="1:6" ht="14.4" customHeight="1" x14ac:dyDescent="0.3">
      <c r="A33" s="11" t="s">
        <v>90</v>
      </c>
      <c r="B33" s="11" t="s">
        <v>216</v>
      </c>
      <c r="C33" s="12">
        <v>0.45808399999999999</v>
      </c>
      <c r="D33" s="12">
        <f t="shared" si="0"/>
        <v>0.45808399999999999</v>
      </c>
      <c r="E33" s="120">
        <f>[2]Planilha1!N33/100</f>
        <v>0.35299999999999998</v>
      </c>
      <c r="F33" s="12">
        <f t="shared" si="1"/>
        <v>0.83960438526912184</v>
      </c>
    </row>
    <row r="34" spans="1:6" x14ac:dyDescent="0.3">
      <c r="A34" s="14" t="s">
        <v>93</v>
      </c>
      <c r="B34" s="14" t="s">
        <v>216</v>
      </c>
      <c r="C34" s="15">
        <v>1.608824</v>
      </c>
      <c r="D34" s="15">
        <f t="shared" si="0"/>
        <v>1.608824</v>
      </c>
      <c r="E34" s="121">
        <f>[2]Planilha1!N34/100</f>
        <v>0.49700000000000005</v>
      </c>
      <c r="F34" s="15">
        <f t="shared" si="1"/>
        <v>1.6282464225352107</v>
      </c>
    </row>
    <row r="35" spans="1:6" x14ac:dyDescent="0.3">
      <c r="A35" s="14" t="s">
        <v>96</v>
      </c>
      <c r="B35" s="14" t="s">
        <v>216</v>
      </c>
      <c r="C35" s="15">
        <v>10.578785000000002</v>
      </c>
      <c r="D35" s="15">
        <f t="shared" si="0"/>
        <v>10.578785000000002</v>
      </c>
      <c r="E35" s="121">
        <f>[2]Planilha1!N35/100</f>
        <v>0.43</v>
      </c>
      <c r="F35" s="15">
        <f t="shared" si="1"/>
        <v>14.023040581395353</v>
      </c>
    </row>
    <row r="36" spans="1:6" x14ac:dyDescent="0.3">
      <c r="A36" s="14" t="s">
        <v>99</v>
      </c>
      <c r="B36" s="14" t="s">
        <v>216</v>
      </c>
      <c r="C36" s="15">
        <v>0</v>
      </c>
      <c r="D36" s="15">
        <f t="shared" si="0"/>
        <v>0</v>
      </c>
      <c r="E36" s="121">
        <f>[2]Planilha1!N36/100</f>
        <v>0.41200000000000003</v>
      </c>
      <c r="F36" s="15">
        <f t="shared" si="1"/>
        <v>0</v>
      </c>
    </row>
    <row r="37" spans="1:6" ht="14.4" customHeight="1" x14ac:dyDescent="0.3">
      <c r="A37" s="92" t="s">
        <v>8</v>
      </c>
      <c r="B37" s="92" t="s">
        <v>217</v>
      </c>
      <c r="C37" s="21">
        <v>28.365600000000001</v>
      </c>
      <c r="D37" s="21">
        <f t="shared" si="0"/>
        <v>28.365600000000001</v>
      </c>
      <c r="E37" s="123">
        <f>[2]Planilha1!N37/100</f>
        <v>0.77300000000000002</v>
      </c>
      <c r="F37" s="21">
        <f t="shared" si="1"/>
        <v>8.3298721862871918</v>
      </c>
    </row>
    <row r="38" spans="1:6" x14ac:dyDescent="0.3">
      <c r="A38" s="93" t="s">
        <v>34</v>
      </c>
      <c r="B38" s="93" t="s">
        <v>217</v>
      </c>
      <c r="C38" s="24">
        <v>20.213255</v>
      </c>
      <c r="D38" s="24">
        <f t="shared" si="0"/>
        <v>20.213255</v>
      </c>
      <c r="E38" s="124">
        <f>[2]Planilha1!N38/100</f>
        <v>0.72799999999999998</v>
      </c>
      <c r="F38" s="24">
        <f t="shared" si="1"/>
        <v>7.5522051648351658</v>
      </c>
    </row>
    <row r="39" spans="1:6" x14ac:dyDescent="0.3">
      <c r="A39" s="93" t="s">
        <v>22</v>
      </c>
      <c r="B39" s="93" t="s">
        <v>217</v>
      </c>
      <c r="C39" s="24">
        <v>0</v>
      </c>
      <c r="D39" s="24">
        <f t="shared" si="0"/>
        <v>0</v>
      </c>
      <c r="E39" s="124">
        <f>[2]Planilha1!N39/100</f>
        <v>0.77400000000000002</v>
      </c>
      <c r="F39" s="24">
        <f t="shared" si="1"/>
        <v>0</v>
      </c>
    </row>
    <row r="40" spans="1:6" x14ac:dyDescent="0.3">
      <c r="A40" s="93" t="s">
        <v>37</v>
      </c>
      <c r="B40" s="93" t="s">
        <v>217</v>
      </c>
      <c r="C40" s="24">
        <v>36.864381000000009</v>
      </c>
      <c r="D40" s="24">
        <f t="shared" si="0"/>
        <v>36.864381000000009</v>
      </c>
      <c r="E40" s="124">
        <f>[2]Planilha1!N40/100</f>
        <v>0.68299999999999994</v>
      </c>
      <c r="F40" s="24">
        <f t="shared" si="1"/>
        <v>17.109822513909233</v>
      </c>
    </row>
    <row r="41" spans="1:6" x14ac:dyDescent="0.3">
      <c r="A41" s="93" t="s">
        <v>10</v>
      </c>
      <c r="B41" s="93" t="s">
        <v>217</v>
      </c>
      <c r="C41" s="24">
        <v>0</v>
      </c>
      <c r="D41" s="24">
        <f t="shared" si="0"/>
        <v>0</v>
      </c>
      <c r="E41" s="124">
        <f>[2]Planilha1!N41/100</f>
        <v>0.64</v>
      </c>
      <c r="F41" s="24">
        <f t="shared" si="1"/>
        <v>0</v>
      </c>
    </row>
    <row r="42" spans="1:6" x14ac:dyDescent="0.3">
      <c r="A42" s="93" t="s">
        <v>67</v>
      </c>
      <c r="B42" s="93" t="s">
        <v>217</v>
      </c>
      <c r="C42" s="24">
        <v>0.48501</v>
      </c>
      <c r="D42" s="24">
        <f t="shared" si="0"/>
        <v>0.48501</v>
      </c>
      <c r="E42" s="124">
        <f>[2]Planilha1!N42/100</f>
        <v>0.91749999999999998</v>
      </c>
      <c r="F42" s="24">
        <f t="shared" si="1"/>
        <v>4.361125340599456E-2</v>
      </c>
    </row>
    <row r="43" spans="1:6" x14ac:dyDescent="0.3">
      <c r="A43" s="93" t="s">
        <v>82</v>
      </c>
      <c r="B43" s="93" t="s">
        <v>217</v>
      </c>
      <c r="C43" s="24">
        <v>0</v>
      </c>
      <c r="D43" s="24">
        <f t="shared" si="0"/>
        <v>0</v>
      </c>
      <c r="E43" s="124">
        <f>[2]Planilha1!N43/100</f>
        <v>0.88200000000000001</v>
      </c>
      <c r="F43" s="24">
        <f t="shared" si="1"/>
        <v>0</v>
      </c>
    </row>
    <row r="44" spans="1:6" x14ac:dyDescent="0.3">
      <c r="A44" s="93" t="s">
        <v>77</v>
      </c>
      <c r="B44" s="93" t="s">
        <v>217</v>
      </c>
      <c r="C44" s="24">
        <v>132.56622000000002</v>
      </c>
      <c r="D44" s="24">
        <f t="shared" si="0"/>
        <v>132.56622000000002</v>
      </c>
      <c r="E44" s="124">
        <f>[2]Planilha1!N44/100</f>
        <v>0.81</v>
      </c>
      <c r="F44" s="24">
        <f t="shared" si="1"/>
        <v>31.095779999999994</v>
      </c>
    </row>
    <row r="45" spans="1:6" x14ac:dyDescent="0.3">
      <c r="A45" s="94" t="s">
        <v>36</v>
      </c>
      <c r="B45" s="94" t="s">
        <v>217</v>
      </c>
      <c r="C45" s="27">
        <v>20.866479999999999</v>
      </c>
      <c r="D45" s="27">
        <f t="shared" si="0"/>
        <v>20.866479999999999</v>
      </c>
      <c r="E45" s="125">
        <f>[2]Planilha1!N45/100</f>
        <v>0.8590000000000001</v>
      </c>
      <c r="F45" s="27">
        <f t="shared" si="1"/>
        <v>3.4251148777648401</v>
      </c>
    </row>
    <row r="46" spans="1:6" ht="22.05" customHeight="1" x14ac:dyDescent="0.3">
      <c r="A46" s="92" t="s">
        <v>116</v>
      </c>
      <c r="B46" s="92" t="s">
        <v>217</v>
      </c>
      <c r="C46" s="21">
        <v>0</v>
      </c>
      <c r="D46" s="21">
        <f t="shared" si="0"/>
        <v>0</v>
      </c>
      <c r="E46" s="123">
        <f>[2]Planilha1!N46/100</f>
        <v>0.62</v>
      </c>
      <c r="F46" s="21">
        <f t="shared" si="1"/>
        <v>0</v>
      </c>
    </row>
    <row r="47" spans="1:6" ht="22.05" customHeight="1" x14ac:dyDescent="0.3">
      <c r="A47" s="93" t="s">
        <v>118</v>
      </c>
      <c r="B47" s="93" t="s">
        <v>217</v>
      </c>
      <c r="C47" s="27">
        <v>275.60012999999998</v>
      </c>
      <c r="D47" s="27">
        <f t="shared" si="0"/>
        <v>275.60012999999998</v>
      </c>
      <c r="E47" s="125">
        <f>[2]Planilha1!N47/100</f>
        <v>0.64200000000000002</v>
      </c>
      <c r="F47" s="27">
        <f t="shared" si="1"/>
        <v>153.68356158878501</v>
      </c>
    </row>
    <row r="48" spans="1:6" ht="14.4" customHeight="1" x14ac:dyDescent="0.3">
      <c r="A48" s="29" t="s">
        <v>121</v>
      </c>
      <c r="B48" s="95" t="s">
        <v>216</v>
      </c>
      <c r="C48" s="30">
        <v>4.0804400000000003</v>
      </c>
      <c r="D48" s="30">
        <f t="shared" si="0"/>
        <v>4.0804400000000003</v>
      </c>
      <c r="E48" s="126">
        <f>[2]Planilha1!N48/100</f>
        <v>0.501</v>
      </c>
      <c r="F48" s="30">
        <f t="shared" si="1"/>
        <v>4.0641508183632737</v>
      </c>
    </row>
    <row r="49" spans="1:6" x14ac:dyDescent="0.3">
      <c r="A49" s="32" t="s">
        <v>42</v>
      </c>
      <c r="B49" s="96" t="s">
        <v>216</v>
      </c>
      <c r="C49" s="33">
        <v>10.7425</v>
      </c>
      <c r="D49" s="33">
        <f t="shared" si="0"/>
        <v>10.7425</v>
      </c>
      <c r="E49" s="127">
        <f>[2]Planilha1!N49/100</f>
        <v>0.58200000000000007</v>
      </c>
      <c r="F49" s="33">
        <f t="shared" si="1"/>
        <v>7.7154037800687263</v>
      </c>
    </row>
    <row r="50" spans="1:6" x14ac:dyDescent="0.3">
      <c r="A50" s="32" t="s">
        <v>79</v>
      </c>
      <c r="B50" s="96" t="s">
        <v>216</v>
      </c>
      <c r="C50" s="33">
        <v>0</v>
      </c>
      <c r="D50" s="33">
        <f t="shared" si="0"/>
        <v>0</v>
      </c>
      <c r="E50" s="127">
        <f>[2]Planilha1!N50/100</f>
        <v>0.51500000000000001</v>
      </c>
      <c r="F50" s="33">
        <f t="shared" si="1"/>
        <v>0</v>
      </c>
    </row>
    <row r="51" spans="1:6" x14ac:dyDescent="0.3">
      <c r="A51" s="35" t="s">
        <v>52</v>
      </c>
      <c r="B51" s="97" t="s">
        <v>216</v>
      </c>
      <c r="C51" s="36">
        <v>64.928250999999989</v>
      </c>
      <c r="D51" s="36">
        <f t="shared" si="0"/>
        <v>64.928250999999989</v>
      </c>
      <c r="E51" s="128">
        <f>[2]Planilha1!N51/100</f>
        <v>0.55500000000000005</v>
      </c>
      <c r="F51" s="36">
        <f t="shared" si="1"/>
        <v>52.059588639639621</v>
      </c>
    </row>
    <row r="52" spans="1:6" ht="14.4" customHeight="1" x14ac:dyDescent="0.3">
      <c r="A52" s="29" t="s">
        <v>92</v>
      </c>
      <c r="B52" s="95" t="s">
        <v>216</v>
      </c>
      <c r="C52" s="30">
        <v>0</v>
      </c>
      <c r="D52" s="30">
        <f t="shared" si="0"/>
        <v>0</v>
      </c>
      <c r="E52" s="126">
        <f>[2]Planilha1!N52/100</f>
        <v>0.81099999999999994</v>
      </c>
      <c r="F52" s="30">
        <f t="shared" si="1"/>
        <v>0</v>
      </c>
    </row>
    <row r="53" spans="1:6" x14ac:dyDescent="0.3">
      <c r="A53" s="32" t="s">
        <v>103</v>
      </c>
      <c r="B53" s="96" t="s">
        <v>216</v>
      </c>
      <c r="C53" s="33">
        <v>97.445152000000007</v>
      </c>
      <c r="D53" s="33">
        <f t="shared" si="0"/>
        <v>97.445152000000007</v>
      </c>
      <c r="E53" s="127">
        <f>[2]Planilha1!N53/100</f>
        <v>0.80799999999999994</v>
      </c>
      <c r="F53" s="33">
        <f t="shared" si="1"/>
        <v>23.155283643564367</v>
      </c>
    </row>
    <row r="54" spans="1:6" x14ac:dyDescent="0.3">
      <c r="A54" s="32" t="s">
        <v>104</v>
      </c>
      <c r="B54" s="96" t="s">
        <v>216</v>
      </c>
      <c r="C54" s="33">
        <v>0</v>
      </c>
      <c r="D54" s="33">
        <f t="shared" si="0"/>
        <v>0</v>
      </c>
      <c r="E54" s="127">
        <f>[2]Planilha1!N54/100</f>
        <v>0.68099999999999994</v>
      </c>
      <c r="F54" s="33">
        <f t="shared" si="1"/>
        <v>0</v>
      </c>
    </row>
    <row r="55" spans="1:6" x14ac:dyDescent="0.3">
      <c r="A55" s="32" t="s">
        <v>109</v>
      </c>
      <c r="B55" s="96" t="s">
        <v>216</v>
      </c>
      <c r="C55" s="33">
        <v>0</v>
      </c>
      <c r="D55" s="33">
        <f t="shared" si="0"/>
        <v>0</v>
      </c>
      <c r="E55" s="127">
        <f>[2]Planilha1!N55/100</f>
        <v>0.73</v>
      </c>
      <c r="F55" s="33">
        <f t="shared" si="1"/>
        <v>0</v>
      </c>
    </row>
    <row r="56" spans="1:6" x14ac:dyDescent="0.3">
      <c r="A56" s="32" t="s">
        <v>98</v>
      </c>
      <c r="B56" s="96" t="s">
        <v>216</v>
      </c>
      <c r="C56" s="33">
        <v>0</v>
      </c>
      <c r="D56" s="33">
        <f t="shared" si="0"/>
        <v>0</v>
      </c>
      <c r="E56" s="127">
        <f>[2]Planilha1!N56/100</f>
        <v>0.89400000000000002</v>
      </c>
      <c r="F56" s="33">
        <f t="shared" si="1"/>
        <v>0</v>
      </c>
    </row>
    <row r="57" spans="1:6" x14ac:dyDescent="0.3">
      <c r="A57" s="32" t="s">
        <v>106</v>
      </c>
      <c r="B57" s="96" t="s">
        <v>216</v>
      </c>
      <c r="C57" s="33">
        <v>0</v>
      </c>
      <c r="D57" s="33">
        <f t="shared" si="0"/>
        <v>0</v>
      </c>
      <c r="E57" s="127">
        <f>[2]Planilha1!N57/100</f>
        <v>0.67400000000000004</v>
      </c>
      <c r="F57" s="33">
        <f t="shared" si="1"/>
        <v>0</v>
      </c>
    </row>
    <row r="58" spans="1:6" x14ac:dyDescent="0.3">
      <c r="A58" s="32" t="s">
        <v>128</v>
      </c>
      <c r="B58" s="96" t="s">
        <v>216</v>
      </c>
      <c r="C58" s="33">
        <v>0</v>
      </c>
      <c r="D58" s="33">
        <f t="shared" si="0"/>
        <v>0</v>
      </c>
      <c r="E58" s="127">
        <f>[2]Planilha1!N58/100</f>
        <v>0.27899999999999997</v>
      </c>
      <c r="F58" s="33">
        <f t="shared" si="1"/>
        <v>0</v>
      </c>
    </row>
    <row r="59" spans="1:6" x14ac:dyDescent="0.3">
      <c r="A59" s="35" t="s">
        <v>108</v>
      </c>
      <c r="B59" s="97" t="s">
        <v>216</v>
      </c>
      <c r="C59" s="36">
        <v>0</v>
      </c>
      <c r="D59" s="36">
        <f t="shared" si="0"/>
        <v>0</v>
      </c>
      <c r="E59" s="128">
        <f>[2]Planilha1!N59/100</f>
        <v>0.317</v>
      </c>
      <c r="F59" s="36">
        <f t="shared" si="1"/>
        <v>0</v>
      </c>
    </row>
    <row r="60" spans="1:6" ht="14.4" customHeight="1" x14ac:dyDescent="0.3">
      <c r="A60" s="29" t="s">
        <v>88</v>
      </c>
      <c r="B60" s="95" t="s">
        <v>216</v>
      </c>
      <c r="C60" s="30">
        <v>802.8869729999999</v>
      </c>
      <c r="D60" s="30">
        <f t="shared" si="0"/>
        <v>802.8869729999999</v>
      </c>
      <c r="E60" s="126">
        <f>[2]Planilha1!N60/100</f>
        <v>0.47600000000000003</v>
      </c>
      <c r="F60" s="30">
        <f t="shared" si="1"/>
        <v>883.85036523529391</v>
      </c>
    </row>
    <row r="61" spans="1:6" x14ac:dyDescent="0.3">
      <c r="A61" s="32" t="s">
        <v>85</v>
      </c>
      <c r="B61" s="96" t="s">
        <v>216</v>
      </c>
      <c r="C61" s="33">
        <v>0</v>
      </c>
      <c r="D61" s="33">
        <f t="shared" si="0"/>
        <v>0</v>
      </c>
      <c r="E61" s="127">
        <f>[2]Planilha1!N61/100</f>
        <v>0.503</v>
      </c>
      <c r="F61" s="33">
        <f t="shared" si="1"/>
        <v>0</v>
      </c>
    </row>
    <row r="62" spans="1:6" x14ac:dyDescent="0.3">
      <c r="A62" s="32" t="s">
        <v>136</v>
      </c>
      <c r="B62" s="96" t="s">
        <v>216</v>
      </c>
      <c r="C62" s="33">
        <v>0</v>
      </c>
      <c r="D62" s="33">
        <f t="shared" si="0"/>
        <v>0</v>
      </c>
      <c r="E62" s="127">
        <f>[2]Planilha1!N62/100</f>
        <v>0.317</v>
      </c>
      <c r="F62" s="33">
        <f t="shared" si="1"/>
        <v>0</v>
      </c>
    </row>
    <row r="63" spans="1:6" x14ac:dyDescent="0.3">
      <c r="A63" s="32" t="s">
        <v>107</v>
      </c>
      <c r="B63" s="96" t="s">
        <v>216</v>
      </c>
      <c r="C63" s="33">
        <v>0</v>
      </c>
      <c r="D63" s="33">
        <f t="shared" si="0"/>
        <v>0</v>
      </c>
      <c r="E63" s="127">
        <f>[2]Planilha1!N63/100</f>
        <v>0.44799999999999995</v>
      </c>
      <c r="F63" s="33">
        <f t="shared" si="1"/>
        <v>0</v>
      </c>
    </row>
    <row r="64" spans="1:6" x14ac:dyDescent="0.3">
      <c r="A64" s="32" t="s">
        <v>138</v>
      </c>
      <c r="B64" s="96" t="s">
        <v>216</v>
      </c>
      <c r="C64" s="33">
        <v>5.4525119999999996</v>
      </c>
      <c r="D64" s="33">
        <f t="shared" si="0"/>
        <v>5.4525119999999996</v>
      </c>
      <c r="E64" s="127">
        <f>[2]Planilha1!N64/100</f>
        <v>0.48299999999999998</v>
      </c>
      <c r="F64" s="33">
        <f t="shared" si="1"/>
        <v>5.8363327204968947</v>
      </c>
    </row>
    <row r="65" spans="1:6" x14ac:dyDescent="0.3">
      <c r="A65" s="32" t="s">
        <v>117</v>
      </c>
      <c r="B65" s="96" t="s">
        <v>216</v>
      </c>
      <c r="C65" s="36">
        <v>0.42712800000000001</v>
      </c>
      <c r="D65" s="36">
        <f t="shared" si="0"/>
        <v>0.42712800000000001</v>
      </c>
      <c r="E65" s="128">
        <f>[2]Planilha1!N65/100</f>
        <v>0.5</v>
      </c>
      <c r="F65" s="36">
        <f t="shared" si="1"/>
        <v>0.42712800000000001</v>
      </c>
    </row>
    <row r="66" spans="1:6" ht="14.4" customHeight="1" x14ac:dyDescent="0.3">
      <c r="A66" s="29" t="s">
        <v>140</v>
      </c>
      <c r="B66" s="95" t="s">
        <v>216</v>
      </c>
      <c r="C66" s="30">
        <v>0</v>
      </c>
      <c r="D66" s="30">
        <f t="shared" si="0"/>
        <v>0</v>
      </c>
      <c r="E66" s="126">
        <f>[2]Planilha1!N66/100</f>
        <v>0.48700000000000004</v>
      </c>
      <c r="F66" s="30">
        <f t="shared" si="1"/>
        <v>0</v>
      </c>
    </row>
    <row r="67" spans="1:6" x14ac:dyDescent="0.3">
      <c r="A67" s="32" t="s">
        <v>5</v>
      </c>
      <c r="B67" s="96" t="s">
        <v>216</v>
      </c>
      <c r="C67" s="33">
        <v>16.891849000000001</v>
      </c>
      <c r="D67" s="33">
        <f t="shared" ref="D67:D130" si="2">IF(B67="sim",C67*2,C67*1)</f>
        <v>16.891849000000001</v>
      </c>
      <c r="E67" s="127">
        <f>[2]Planilha1!N67/100</f>
        <v>0.55000000000000004</v>
      </c>
      <c r="F67" s="33">
        <f t="shared" ref="F67:F130" si="3">D67*((1-E67)/E67)</f>
        <v>13.820603727272724</v>
      </c>
    </row>
    <row r="68" spans="1:6" x14ac:dyDescent="0.3">
      <c r="A68" s="32" t="s">
        <v>144</v>
      </c>
      <c r="B68" s="96" t="s">
        <v>216</v>
      </c>
      <c r="C68" s="33">
        <v>16.988267999999998</v>
      </c>
      <c r="D68" s="33">
        <f t="shared" si="2"/>
        <v>16.988267999999998</v>
      </c>
      <c r="E68" s="127">
        <f>[2]Planilha1!N68/100</f>
        <v>0.49299999999999999</v>
      </c>
      <c r="F68" s="33">
        <f t="shared" si="3"/>
        <v>17.470693460446245</v>
      </c>
    </row>
    <row r="69" spans="1:6" x14ac:dyDescent="0.3">
      <c r="A69" s="98" t="s">
        <v>145</v>
      </c>
      <c r="B69" s="99" t="s">
        <v>217</v>
      </c>
      <c r="C69" s="33">
        <v>0</v>
      </c>
      <c r="D69" s="33">
        <f t="shared" si="2"/>
        <v>0</v>
      </c>
      <c r="E69" s="127">
        <f>[2]Planilha1!N69/100</f>
        <v>0.43200000000000005</v>
      </c>
      <c r="F69" s="33">
        <f t="shared" si="3"/>
        <v>0</v>
      </c>
    </row>
    <row r="70" spans="1:6" x14ac:dyDescent="0.3">
      <c r="A70" s="98" t="s">
        <v>146</v>
      </c>
      <c r="B70" s="99" t="s">
        <v>217</v>
      </c>
      <c r="C70" s="33">
        <v>0</v>
      </c>
      <c r="D70" s="33">
        <f t="shared" si="2"/>
        <v>0</v>
      </c>
      <c r="E70" s="127">
        <f>[2]Planilha1!N70/100</f>
        <v>0.69200000000000006</v>
      </c>
      <c r="F70" s="33">
        <f t="shared" si="3"/>
        <v>0</v>
      </c>
    </row>
    <row r="71" spans="1:6" x14ac:dyDescent="0.3">
      <c r="A71" s="32" t="s">
        <v>13</v>
      </c>
      <c r="B71" s="96" t="s">
        <v>216</v>
      </c>
      <c r="C71" s="33">
        <v>118.55431799999999</v>
      </c>
      <c r="D71" s="33">
        <f t="shared" si="2"/>
        <v>118.55431799999999</v>
      </c>
      <c r="E71" s="127">
        <f>[2]Planilha1!N71/100</f>
        <v>0.60299999999999998</v>
      </c>
      <c r="F71" s="33">
        <f t="shared" si="3"/>
        <v>78.053174537313424</v>
      </c>
    </row>
    <row r="72" spans="1:6" x14ac:dyDescent="0.3">
      <c r="A72" s="98" t="s">
        <v>129</v>
      </c>
      <c r="B72" s="99" t="s">
        <v>217</v>
      </c>
      <c r="C72" s="33">
        <v>0</v>
      </c>
      <c r="D72" s="33">
        <f t="shared" si="2"/>
        <v>0</v>
      </c>
      <c r="E72" s="127">
        <f>[2]Planilha1!N72/100</f>
        <v>0.53799999999999992</v>
      </c>
      <c r="F72" s="33">
        <f t="shared" si="3"/>
        <v>0</v>
      </c>
    </row>
    <row r="73" spans="1:6" x14ac:dyDescent="0.3">
      <c r="A73" s="98" t="s">
        <v>62</v>
      </c>
      <c r="B73" s="99" t="s">
        <v>217</v>
      </c>
      <c r="C73" s="33">
        <v>0</v>
      </c>
      <c r="D73" s="33">
        <f t="shared" si="2"/>
        <v>0</v>
      </c>
      <c r="E73" s="127">
        <f>[2]Planilha1!N73/100</f>
        <v>0.53100000000000003</v>
      </c>
      <c r="F73" s="33">
        <f t="shared" si="3"/>
        <v>0</v>
      </c>
    </row>
    <row r="74" spans="1:6" x14ac:dyDescent="0.3">
      <c r="A74" s="98" t="s">
        <v>91</v>
      </c>
      <c r="B74" s="99" t="s">
        <v>217</v>
      </c>
      <c r="C74" s="33">
        <v>0</v>
      </c>
      <c r="D74" s="33">
        <f t="shared" si="2"/>
        <v>0</v>
      </c>
      <c r="E74" s="127">
        <f>[2]Planilha1!N74/100</f>
        <v>0.623</v>
      </c>
      <c r="F74" s="33">
        <f t="shared" si="3"/>
        <v>0</v>
      </c>
    </row>
    <row r="75" spans="1:6" x14ac:dyDescent="0.3">
      <c r="A75" s="32" t="s">
        <v>81</v>
      </c>
      <c r="B75" s="96" t="s">
        <v>216</v>
      </c>
      <c r="C75" s="33">
        <v>0</v>
      </c>
      <c r="D75" s="33">
        <f t="shared" si="2"/>
        <v>0</v>
      </c>
      <c r="E75" s="127">
        <f>[2]Planilha1!N75/100</f>
        <v>0.48799999999999999</v>
      </c>
      <c r="F75" s="33">
        <f t="shared" si="3"/>
        <v>0</v>
      </c>
    </row>
    <row r="76" spans="1:6" x14ac:dyDescent="0.3">
      <c r="A76" s="98" t="s">
        <v>40</v>
      </c>
      <c r="B76" s="99" t="s">
        <v>217</v>
      </c>
      <c r="C76" s="33">
        <v>0</v>
      </c>
      <c r="D76" s="33">
        <f t="shared" si="2"/>
        <v>0</v>
      </c>
      <c r="E76" s="127">
        <f>[2]Planilha1!N76/100</f>
        <v>0.56600000000000006</v>
      </c>
      <c r="F76" s="33">
        <f t="shared" si="3"/>
        <v>0</v>
      </c>
    </row>
    <row r="77" spans="1:6" x14ac:dyDescent="0.3">
      <c r="A77" s="100" t="s">
        <v>9</v>
      </c>
      <c r="B77" s="101" t="s">
        <v>217</v>
      </c>
      <c r="C77" s="36">
        <v>0</v>
      </c>
      <c r="D77" s="36">
        <f t="shared" si="2"/>
        <v>0</v>
      </c>
      <c r="E77" s="128">
        <f>[2]Planilha1!N77/100</f>
        <v>0.65900000000000003</v>
      </c>
      <c r="F77" s="36">
        <f t="shared" si="3"/>
        <v>0</v>
      </c>
    </row>
    <row r="78" spans="1:6" ht="22.95" customHeight="1" x14ac:dyDescent="0.3">
      <c r="A78" s="29" t="s">
        <v>28</v>
      </c>
      <c r="B78" s="95" t="s">
        <v>216</v>
      </c>
      <c r="C78" s="30">
        <v>4.8377420000000004</v>
      </c>
      <c r="D78" s="30">
        <f t="shared" si="2"/>
        <v>4.8377420000000004</v>
      </c>
      <c r="E78" s="126">
        <f>[2]Planilha1!N78/100</f>
        <v>0.80299999999999994</v>
      </c>
      <c r="F78" s="30">
        <f t="shared" si="3"/>
        <v>1.1868433051058536</v>
      </c>
    </row>
    <row r="79" spans="1:6" ht="22.95" customHeight="1" x14ac:dyDescent="0.3">
      <c r="A79" s="35" t="s">
        <v>19</v>
      </c>
      <c r="B79" s="97" t="s">
        <v>216</v>
      </c>
      <c r="C79" s="36">
        <v>0</v>
      </c>
      <c r="D79" s="36">
        <f t="shared" si="2"/>
        <v>0</v>
      </c>
      <c r="E79" s="128">
        <f>[2]Planilha1!N79/100</f>
        <v>0.39899999999999997</v>
      </c>
      <c r="F79" s="36">
        <f t="shared" si="3"/>
        <v>0</v>
      </c>
    </row>
    <row r="80" spans="1:6" ht="14.4" customHeight="1" x14ac:dyDescent="0.3">
      <c r="A80" s="29" t="s">
        <v>111</v>
      </c>
      <c r="B80" s="95" t="s">
        <v>216</v>
      </c>
      <c r="C80" s="30">
        <v>163.37279999999998</v>
      </c>
      <c r="D80" s="30">
        <f t="shared" si="2"/>
        <v>163.37279999999998</v>
      </c>
      <c r="E80" s="126">
        <f>[2]Planilha1!N80/100</f>
        <v>0.41899999999999998</v>
      </c>
      <c r="F80" s="30">
        <f t="shared" si="3"/>
        <v>226.53841718377086</v>
      </c>
    </row>
    <row r="81" spans="1:6" x14ac:dyDescent="0.3">
      <c r="A81" s="32" t="s">
        <v>115</v>
      </c>
      <c r="B81" s="96" t="s">
        <v>216</v>
      </c>
      <c r="C81" s="33">
        <v>0</v>
      </c>
      <c r="D81" s="33">
        <f t="shared" si="2"/>
        <v>0</v>
      </c>
      <c r="E81" s="127">
        <f>[2]Planilha1!N81/100</f>
        <v>0.40299999999999997</v>
      </c>
      <c r="F81" s="33">
        <f t="shared" si="3"/>
        <v>0</v>
      </c>
    </row>
    <row r="82" spans="1:6" x14ac:dyDescent="0.3">
      <c r="A82" s="35" t="s">
        <v>114</v>
      </c>
      <c r="B82" s="97" t="s">
        <v>216</v>
      </c>
      <c r="C82" s="36">
        <v>4.2524560000000005</v>
      </c>
      <c r="D82" s="36">
        <f t="shared" si="2"/>
        <v>4.2524560000000005</v>
      </c>
      <c r="E82" s="128">
        <f>[2]Planilha1!N82/100</f>
        <v>0.33799999999999997</v>
      </c>
      <c r="F82" s="36">
        <f t="shared" si="3"/>
        <v>8.3287747692307708</v>
      </c>
    </row>
    <row r="83" spans="1:6" ht="14.4" customHeight="1" x14ac:dyDescent="0.3">
      <c r="A83" s="29" t="s">
        <v>20</v>
      </c>
      <c r="B83" s="95" t="s">
        <v>216</v>
      </c>
      <c r="C83" s="30">
        <v>129.15246699999997</v>
      </c>
      <c r="D83" s="30">
        <f t="shared" si="2"/>
        <v>129.15246699999997</v>
      </c>
      <c r="E83" s="126">
        <f>[2]Planilha1!N83/100</f>
        <v>0.45600000000000002</v>
      </c>
      <c r="F83" s="30">
        <f t="shared" si="3"/>
        <v>154.07662729824557</v>
      </c>
    </row>
    <row r="84" spans="1:6" x14ac:dyDescent="0.3">
      <c r="A84" s="32" t="s">
        <v>156</v>
      </c>
      <c r="B84" s="96" t="s">
        <v>216</v>
      </c>
      <c r="C84" s="33">
        <v>38.236144000000003</v>
      </c>
      <c r="D84" s="33">
        <f t="shared" si="2"/>
        <v>38.236144000000003</v>
      </c>
      <c r="E84" s="127">
        <f>[2]Planilha1!N84/100</f>
        <v>0.496</v>
      </c>
      <c r="F84" s="33">
        <f t="shared" si="3"/>
        <v>38.852856000000003</v>
      </c>
    </row>
    <row r="85" spans="1:6" x14ac:dyDescent="0.3">
      <c r="A85" s="32" t="s">
        <v>157</v>
      </c>
      <c r="B85" s="96" t="s">
        <v>216</v>
      </c>
      <c r="C85" s="33">
        <v>9.069528</v>
      </c>
      <c r="D85" s="33">
        <f t="shared" si="2"/>
        <v>9.069528</v>
      </c>
      <c r="E85" s="127">
        <f>[2]Planilha1!N85/100</f>
        <v>0.46600000000000003</v>
      </c>
      <c r="F85" s="33">
        <f t="shared" si="3"/>
        <v>10.392978437768241</v>
      </c>
    </row>
    <row r="86" spans="1:6" x14ac:dyDescent="0.3">
      <c r="A86" s="32" t="s">
        <v>74</v>
      </c>
      <c r="B86" s="96" t="s">
        <v>216</v>
      </c>
      <c r="C86" s="33">
        <v>0</v>
      </c>
      <c r="D86" s="33">
        <f t="shared" si="2"/>
        <v>0</v>
      </c>
      <c r="E86" s="127">
        <f>[2]Planilha1!N86/100</f>
        <v>0.51900000000000002</v>
      </c>
      <c r="F86" s="33">
        <f t="shared" si="3"/>
        <v>0</v>
      </c>
    </row>
    <row r="87" spans="1:6" x14ac:dyDescent="0.3">
      <c r="A87" s="32" t="s">
        <v>72</v>
      </c>
      <c r="B87" s="96" t="s">
        <v>216</v>
      </c>
      <c r="C87" s="33">
        <v>0</v>
      </c>
      <c r="D87" s="33">
        <f t="shared" si="2"/>
        <v>0</v>
      </c>
      <c r="E87" s="127">
        <f>[2]Planilha1!N87/100</f>
        <v>0.55500000000000005</v>
      </c>
      <c r="F87" s="33">
        <f t="shared" si="3"/>
        <v>0</v>
      </c>
    </row>
    <row r="88" spans="1:6" x14ac:dyDescent="0.3">
      <c r="A88" s="32" t="s">
        <v>159</v>
      </c>
      <c r="B88" s="96" t="s">
        <v>216</v>
      </c>
      <c r="C88" s="33">
        <v>62.463051</v>
      </c>
      <c r="D88" s="33">
        <f t="shared" si="2"/>
        <v>62.463051</v>
      </c>
      <c r="E88" s="127">
        <f>[2]Planilha1!N88/100</f>
        <v>0.39500000000000002</v>
      </c>
      <c r="F88" s="33">
        <f t="shared" si="3"/>
        <v>95.671255329113919</v>
      </c>
    </row>
    <row r="89" spans="1:6" x14ac:dyDescent="0.3">
      <c r="A89" s="32" t="s">
        <v>161</v>
      </c>
      <c r="B89" s="96" t="s">
        <v>216</v>
      </c>
      <c r="C89" s="33">
        <v>34.511071000000001</v>
      </c>
      <c r="D89" s="33">
        <f t="shared" si="2"/>
        <v>34.511071000000001</v>
      </c>
      <c r="E89" s="127">
        <f>[2]Planilha1!N89/100</f>
        <v>0.495</v>
      </c>
      <c r="F89" s="33">
        <f t="shared" si="3"/>
        <v>35.208264353535348</v>
      </c>
    </row>
    <row r="90" spans="1:6" x14ac:dyDescent="0.3">
      <c r="A90" s="32" t="s">
        <v>158</v>
      </c>
      <c r="B90" s="96" t="s">
        <v>216</v>
      </c>
      <c r="C90" s="33">
        <v>11.652200000000001</v>
      </c>
      <c r="D90" s="33">
        <f t="shared" si="2"/>
        <v>11.652200000000001</v>
      </c>
      <c r="E90" s="127">
        <f>[2]Planilha1!N90/100</f>
        <v>0.26899999999999996</v>
      </c>
      <c r="F90" s="33">
        <f t="shared" si="3"/>
        <v>31.664528624535329</v>
      </c>
    </row>
    <row r="91" spans="1:6" x14ac:dyDescent="0.3">
      <c r="A91" s="32" t="s">
        <v>49</v>
      </c>
      <c r="B91" s="96" t="s">
        <v>216</v>
      </c>
      <c r="C91" s="33">
        <v>0</v>
      </c>
      <c r="D91" s="33">
        <f t="shared" si="2"/>
        <v>0</v>
      </c>
      <c r="E91" s="127">
        <f>[2]Planilha1!N91/100</f>
        <v>0.40100000000000002</v>
      </c>
      <c r="F91" s="33">
        <f t="shared" si="3"/>
        <v>0</v>
      </c>
    </row>
    <row r="92" spans="1:6" x14ac:dyDescent="0.3">
      <c r="A92" s="32" t="s">
        <v>95</v>
      </c>
      <c r="B92" s="96" t="s">
        <v>216</v>
      </c>
      <c r="C92" s="33">
        <v>0</v>
      </c>
      <c r="D92" s="33">
        <f t="shared" si="2"/>
        <v>0</v>
      </c>
      <c r="E92" s="127">
        <f>[2]Planilha1!N92/100</f>
        <v>0.56600000000000006</v>
      </c>
      <c r="F92" s="33">
        <f t="shared" si="3"/>
        <v>0</v>
      </c>
    </row>
    <row r="93" spans="1:6" x14ac:dyDescent="0.3">
      <c r="A93" s="32" t="s">
        <v>31</v>
      </c>
      <c r="B93" s="96" t="s">
        <v>216</v>
      </c>
      <c r="C93" s="33">
        <v>62.614248000000003</v>
      </c>
      <c r="D93" s="33">
        <f t="shared" si="2"/>
        <v>62.614248000000003</v>
      </c>
      <c r="E93" s="127">
        <f>[2]Planilha1!N93/100</f>
        <v>0.38500000000000001</v>
      </c>
      <c r="F93" s="33">
        <f t="shared" si="3"/>
        <v>100.02016238961039</v>
      </c>
    </row>
    <row r="94" spans="1:6" x14ac:dyDescent="0.3">
      <c r="A94" s="32" t="s">
        <v>60</v>
      </c>
      <c r="B94" s="96" t="s">
        <v>216</v>
      </c>
      <c r="C94" s="36">
        <v>290.40213399999999</v>
      </c>
      <c r="D94" s="36">
        <f t="shared" si="2"/>
        <v>290.40213399999999</v>
      </c>
      <c r="E94" s="128">
        <f>[2]Planilha1!N94/100</f>
        <v>0.48100000000000004</v>
      </c>
      <c r="F94" s="36">
        <f t="shared" si="3"/>
        <v>313.34450633264021</v>
      </c>
    </row>
    <row r="95" spans="1:6" ht="14.4" customHeight="1" x14ac:dyDescent="0.3">
      <c r="A95" s="102" t="s">
        <v>167</v>
      </c>
      <c r="B95" s="103" t="s">
        <v>217</v>
      </c>
      <c r="C95" s="39">
        <v>0</v>
      </c>
      <c r="D95" s="39">
        <f t="shared" si="2"/>
        <v>0</v>
      </c>
      <c r="E95" s="129">
        <f>[2]Planilha1!N95/100</f>
        <v>0.64500000000000002</v>
      </c>
      <c r="F95" s="39">
        <f t="shared" si="3"/>
        <v>0</v>
      </c>
    </row>
    <row r="96" spans="1:6" x14ac:dyDescent="0.3">
      <c r="A96" s="104" t="s">
        <v>168</v>
      </c>
      <c r="B96" s="105" t="s">
        <v>217</v>
      </c>
      <c r="C96" s="42">
        <v>0</v>
      </c>
      <c r="D96" s="42">
        <f t="shared" si="2"/>
        <v>0</v>
      </c>
      <c r="E96" s="130">
        <f>[2]Planilha1!N96/100</f>
        <v>0.7390000000000001</v>
      </c>
      <c r="F96" s="42">
        <f t="shared" si="3"/>
        <v>0</v>
      </c>
    </row>
    <row r="97" spans="1:6" x14ac:dyDescent="0.3">
      <c r="A97" s="106" t="s">
        <v>169</v>
      </c>
      <c r="B97" s="107" t="s">
        <v>217</v>
      </c>
      <c r="C97" s="45">
        <v>0</v>
      </c>
      <c r="D97" s="45">
        <f t="shared" si="2"/>
        <v>0</v>
      </c>
      <c r="E97" s="131">
        <f>[2]Planilha1!N97/100</f>
        <v>0.79700000000000004</v>
      </c>
      <c r="F97" s="45">
        <f t="shared" si="3"/>
        <v>0</v>
      </c>
    </row>
    <row r="98" spans="1:6" ht="14.4" customHeight="1" x14ac:dyDescent="0.3">
      <c r="A98" s="38" t="s">
        <v>68</v>
      </c>
      <c r="B98" s="108" t="s">
        <v>216</v>
      </c>
      <c r="C98" s="39">
        <v>28.094160000000002</v>
      </c>
      <c r="D98" s="39">
        <f t="shared" si="2"/>
        <v>28.094160000000002</v>
      </c>
      <c r="E98" s="129">
        <f>[2]Planilha1!N98/100</f>
        <v>0.76200000000000001</v>
      </c>
      <c r="F98" s="39">
        <f t="shared" si="3"/>
        <v>8.7748163779527566</v>
      </c>
    </row>
    <row r="99" spans="1:6" x14ac:dyDescent="0.3">
      <c r="A99" s="41" t="s">
        <v>119</v>
      </c>
      <c r="B99" s="109" t="s">
        <v>216</v>
      </c>
      <c r="C99" s="42">
        <v>0</v>
      </c>
      <c r="D99" s="42">
        <f t="shared" si="2"/>
        <v>0</v>
      </c>
      <c r="E99" s="130">
        <f>[2]Planilha1!N99/100</f>
        <v>0.90200000000000002</v>
      </c>
      <c r="F99" s="42">
        <f t="shared" si="3"/>
        <v>0</v>
      </c>
    </row>
    <row r="100" spans="1:6" x14ac:dyDescent="0.3">
      <c r="A100" s="41" t="s">
        <v>130</v>
      </c>
      <c r="B100" s="109" t="s">
        <v>216</v>
      </c>
      <c r="C100" s="42">
        <v>2.11</v>
      </c>
      <c r="D100" s="42">
        <f t="shared" si="2"/>
        <v>2.11</v>
      </c>
      <c r="E100" s="130">
        <f>[2]Planilha1!N100/100</f>
        <v>1.0429999999999999</v>
      </c>
      <c r="F100" s="42">
        <f t="shared" si="3"/>
        <v>-8.6989453499520475E-2</v>
      </c>
    </row>
    <row r="101" spans="1:6" x14ac:dyDescent="0.3">
      <c r="A101" s="41" t="s">
        <v>134</v>
      </c>
      <c r="B101" s="109" t="s">
        <v>216</v>
      </c>
      <c r="C101" s="42">
        <v>0</v>
      </c>
      <c r="D101" s="42">
        <f t="shared" si="2"/>
        <v>0</v>
      </c>
      <c r="E101" s="130">
        <f>[2]Planilha1!N101/100</f>
        <v>0.84499999999999997</v>
      </c>
      <c r="F101" s="42">
        <f t="shared" si="3"/>
        <v>0</v>
      </c>
    </row>
    <row r="102" spans="1:6" x14ac:dyDescent="0.3">
      <c r="A102" s="41" t="s">
        <v>163</v>
      </c>
      <c r="B102" s="109" t="s">
        <v>216</v>
      </c>
      <c r="C102" s="42">
        <v>29.273237999999999</v>
      </c>
      <c r="D102" s="42">
        <f t="shared" si="2"/>
        <v>29.273237999999999</v>
      </c>
      <c r="E102" s="130">
        <f>[2]Planilha1!N102/100</f>
        <v>0.44600000000000001</v>
      </c>
      <c r="F102" s="42">
        <f t="shared" si="3"/>
        <v>36.36182478026906</v>
      </c>
    </row>
    <row r="103" spans="1:6" x14ac:dyDescent="0.3">
      <c r="A103" s="41" t="s">
        <v>132</v>
      </c>
      <c r="B103" s="109" t="s">
        <v>216</v>
      </c>
      <c r="C103" s="42">
        <v>0</v>
      </c>
      <c r="D103" s="42">
        <f t="shared" si="2"/>
        <v>0</v>
      </c>
      <c r="E103" s="130">
        <f>[2]Planilha1!N103/100</f>
        <v>1.1779999999999999</v>
      </c>
      <c r="F103" s="42">
        <f t="shared" si="3"/>
        <v>0</v>
      </c>
    </row>
    <row r="104" spans="1:6" x14ac:dyDescent="0.3">
      <c r="A104" s="41" t="s">
        <v>100</v>
      </c>
      <c r="B104" s="109" t="s">
        <v>216</v>
      </c>
      <c r="C104" s="42">
        <v>10.039999999999999</v>
      </c>
      <c r="D104" s="42">
        <f t="shared" si="2"/>
        <v>10.039999999999999</v>
      </c>
      <c r="E104" s="130">
        <f>[2]Planilha1!N104/100</f>
        <v>0.55899999999999994</v>
      </c>
      <c r="F104" s="42">
        <f t="shared" si="3"/>
        <v>7.9206440071556363</v>
      </c>
    </row>
    <row r="105" spans="1:6" x14ac:dyDescent="0.3">
      <c r="A105" s="41" t="s">
        <v>76</v>
      </c>
      <c r="B105" s="109" t="s">
        <v>216</v>
      </c>
      <c r="C105" s="42">
        <v>0.48</v>
      </c>
      <c r="D105" s="42">
        <f t="shared" si="2"/>
        <v>0.48</v>
      </c>
      <c r="E105" s="130">
        <f>[2]Planilha1!N105/100</f>
        <v>0.71200000000000008</v>
      </c>
      <c r="F105" s="42">
        <f t="shared" si="3"/>
        <v>0.19415730337078643</v>
      </c>
    </row>
    <row r="106" spans="1:6" x14ac:dyDescent="0.3">
      <c r="A106" s="41" t="s">
        <v>51</v>
      </c>
      <c r="B106" s="109" t="s">
        <v>216</v>
      </c>
      <c r="C106" s="42">
        <v>0</v>
      </c>
      <c r="D106" s="42">
        <f t="shared" si="2"/>
        <v>0</v>
      </c>
      <c r="E106" s="130">
        <f>[2]Planilha1!N106/100</f>
        <v>0.78400000000000003</v>
      </c>
      <c r="F106" s="42">
        <f t="shared" si="3"/>
        <v>0</v>
      </c>
    </row>
    <row r="107" spans="1:6" x14ac:dyDescent="0.3">
      <c r="A107" s="41" t="s">
        <v>41</v>
      </c>
      <c r="B107" s="109" t="s">
        <v>216</v>
      </c>
      <c r="C107" s="42">
        <v>162.374112</v>
      </c>
      <c r="D107" s="42">
        <f t="shared" si="2"/>
        <v>162.374112</v>
      </c>
      <c r="E107" s="130">
        <f>[2]Planilha1!N107/100</f>
        <v>0.61099999999999999</v>
      </c>
      <c r="F107" s="42">
        <f t="shared" si="3"/>
        <v>103.377298801964</v>
      </c>
    </row>
    <row r="108" spans="1:6" x14ac:dyDescent="0.3">
      <c r="A108" s="44" t="s">
        <v>7</v>
      </c>
      <c r="B108" s="110" t="s">
        <v>216</v>
      </c>
      <c r="C108" s="45">
        <v>0</v>
      </c>
      <c r="D108" s="45">
        <f t="shared" si="2"/>
        <v>0</v>
      </c>
      <c r="E108" s="131">
        <f>[2]Planilha1!N108/100</f>
        <v>0.65799999999999992</v>
      </c>
      <c r="F108" s="45">
        <f t="shared" si="3"/>
        <v>0</v>
      </c>
    </row>
    <row r="109" spans="1:6" ht="14.4" customHeight="1" x14ac:dyDescent="0.3">
      <c r="A109" s="38" t="s">
        <v>174</v>
      </c>
      <c r="B109" s="108" t="s">
        <v>216</v>
      </c>
      <c r="C109" s="39">
        <v>0</v>
      </c>
      <c r="D109" s="39">
        <f t="shared" si="2"/>
        <v>0</v>
      </c>
      <c r="E109" s="129">
        <f>[2]Planilha1!N109/100</f>
        <v>0.45299999999999996</v>
      </c>
      <c r="F109" s="39">
        <f t="shared" si="3"/>
        <v>0</v>
      </c>
    </row>
    <row r="110" spans="1:6" x14ac:dyDescent="0.3">
      <c r="A110" s="41" t="s">
        <v>164</v>
      </c>
      <c r="B110" s="109" t="s">
        <v>216</v>
      </c>
      <c r="C110" s="42">
        <v>0</v>
      </c>
      <c r="D110" s="42">
        <f t="shared" si="2"/>
        <v>0</v>
      </c>
      <c r="E110" s="130">
        <f>[2]Planilha1!N110/100</f>
        <v>0.33250000000000002</v>
      </c>
      <c r="F110" s="42">
        <f t="shared" si="3"/>
        <v>0</v>
      </c>
    </row>
    <row r="111" spans="1:6" x14ac:dyDescent="0.3">
      <c r="A111" s="41" t="s">
        <v>102</v>
      </c>
      <c r="B111" s="109" t="s">
        <v>216</v>
      </c>
      <c r="C111" s="42">
        <v>6.8401599999999991</v>
      </c>
      <c r="D111" s="42">
        <f t="shared" si="2"/>
        <v>6.8401599999999991</v>
      </c>
      <c r="E111" s="130">
        <f>[2]Planilha1!N111/100</f>
        <v>0.42700000000000005</v>
      </c>
      <c r="F111" s="42">
        <f t="shared" si="3"/>
        <v>9.1789500702576081</v>
      </c>
    </row>
    <row r="112" spans="1:6" x14ac:dyDescent="0.3">
      <c r="A112" s="44" t="s">
        <v>97</v>
      </c>
      <c r="B112" s="110" t="s">
        <v>216</v>
      </c>
      <c r="C112" s="45">
        <v>9.5236109999999989</v>
      </c>
      <c r="D112" s="45">
        <f t="shared" si="2"/>
        <v>9.5236109999999989</v>
      </c>
      <c r="E112" s="131">
        <f>[2]Planilha1!N112/100</f>
        <v>0.39399999999999996</v>
      </c>
      <c r="F112" s="45">
        <f t="shared" si="3"/>
        <v>14.64799052284264</v>
      </c>
    </row>
    <row r="113" spans="1:6" ht="14.4" customHeight="1" x14ac:dyDescent="0.3">
      <c r="A113" s="102" t="s">
        <v>135</v>
      </c>
      <c r="B113" s="103" t="s">
        <v>217</v>
      </c>
      <c r="C113" s="39">
        <v>0</v>
      </c>
      <c r="D113" s="39">
        <f t="shared" si="2"/>
        <v>0</v>
      </c>
      <c r="E113" s="129">
        <f>[2]Planilha1!N113/100</f>
        <v>0.77800000000000002</v>
      </c>
      <c r="F113" s="39">
        <f t="shared" si="3"/>
        <v>0</v>
      </c>
    </row>
    <row r="114" spans="1:6" x14ac:dyDescent="0.3">
      <c r="A114" s="104" t="s">
        <v>110</v>
      </c>
      <c r="B114" s="105" t="s">
        <v>217</v>
      </c>
      <c r="C114" s="42">
        <v>36.455939000000001</v>
      </c>
      <c r="D114" s="42">
        <f t="shared" si="2"/>
        <v>36.455939000000001</v>
      </c>
      <c r="E114" s="130">
        <f>[2]Planilha1!N114/100</f>
        <v>0.75800000000000001</v>
      </c>
      <c r="F114" s="42">
        <f t="shared" si="3"/>
        <v>11.638967332453825</v>
      </c>
    </row>
    <row r="115" spans="1:6" x14ac:dyDescent="0.3">
      <c r="A115" s="106" t="s">
        <v>78</v>
      </c>
      <c r="B115" s="107" t="s">
        <v>217</v>
      </c>
      <c r="C115" s="45">
        <v>4.6344960000000004</v>
      </c>
      <c r="D115" s="45">
        <f t="shared" si="2"/>
        <v>4.6344960000000004</v>
      </c>
      <c r="E115" s="131">
        <f>[2]Planilha1!N115/100</f>
        <v>0.73199999999999998</v>
      </c>
      <c r="F115" s="45">
        <f t="shared" si="3"/>
        <v>1.6967826885245905</v>
      </c>
    </row>
    <row r="116" spans="1:6" ht="19.95" customHeight="1" x14ac:dyDescent="0.3">
      <c r="A116" s="38" t="s">
        <v>57</v>
      </c>
      <c r="B116" s="108" t="s">
        <v>216</v>
      </c>
      <c r="C116" s="39">
        <v>32.574800000000003</v>
      </c>
      <c r="D116" s="39">
        <f t="shared" si="2"/>
        <v>32.574800000000003</v>
      </c>
      <c r="E116" s="129">
        <f>[2]Planilha1!N116/100</f>
        <v>0.41499999999999998</v>
      </c>
      <c r="F116" s="39">
        <f t="shared" si="3"/>
        <v>45.918693975903622</v>
      </c>
    </row>
    <row r="117" spans="1:6" ht="19.95" customHeight="1" x14ac:dyDescent="0.3">
      <c r="A117" s="41" t="s">
        <v>123</v>
      </c>
      <c r="B117" s="109" t="s">
        <v>216</v>
      </c>
      <c r="C117" s="42">
        <v>247.63293499999997</v>
      </c>
      <c r="D117" s="42">
        <f t="shared" si="2"/>
        <v>247.63293499999997</v>
      </c>
      <c r="E117" s="130">
        <f>[2]Planilha1!N117/100</f>
        <v>0.53100000000000003</v>
      </c>
      <c r="F117" s="42">
        <f t="shared" si="3"/>
        <v>218.71910831450089</v>
      </c>
    </row>
    <row r="118" spans="1:6" ht="19.95" customHeight="1" x14ac:dyDescent="0.3">
      <c r="A118" s="44" t="s">
        <v>16</v>
      </c>
      <c r="B118" s="110" t="s">
        <v>216</v>
      </c>
      <c r="C118" s="45">
        <v>0</v>
      </c>
      <c r="D118" s="45">
        <f t="shared" si="2"/>
        <v>0</v>
      </c>
      <c r="E118" s="131">
        <f>[2]Planilha1!N118/100</f>
        <v>0.53200000000000003</v>
      </c>
      <c r="F118" s="45">
        <f t="shared" si="3"/>
        <v>0</v>
      </c>
    </row>
    <row r="119" spans="1:6" ht="16.05" customHeight="1" x14ac:dyDescent="0.3">
      <c r="A119" s="102" t="s">
        <v>179</v>
      </c>
      <c r="B119" s="103" t="s">
        <v>217</v>
      </c>
      <c r="C119" s="39">
        <v>0</v>
      </c>
      <c r="D119" s="39">
        <f t="shared" si="2"/>
        <v>0</v>
      </c>
      <c r="E119" s="129">
        <f>[2]Planilha1!N119/100</f>
        <v>0.70799999999999996</v>
      </c>
      <c r="F119" s="39">
        <f t="shared" si="3"/>
        <v>0</v>
      </c>
    </row>
    <row r="120" spans="1:6" ht="16.05" customHeight="1" x14ac:dyDescent="0.3">
      <c r="A120" s="104" t="s">
        <v>162</v>
      </c>
      <c r="B120" s="105" t="s">
        <v>217</v>
      </c>
      <c r="C120" s="42">
        <v>63.615918000000001</v>
      </c>
      <c r="D120" s="42">
        <f t="shared" si="2"/>
        <v>63.615918000000001</v>
      </c>
      <c r="E120" s="130">
        <f>[2]Planilha1!N120/100</f>
        <v>0.66</v>
      </c>
      <c r="F120" s="42">
        <f t="shared" si="3"/>
        <v>32.771836545454541</v>
      </c>
    </row>
    <row r="121" spans="1:6" ht="16.05" customHeight="1" x14ac:dyDescent="0.3">
      <c r="A121" s="106" t="s">
        <v>27</v>
      </c>
      <c r="B121" s="107" t="s">
        <v>217</v>
      </c>
      <c r="C121" s="45">
        <v>0</v>
      </c>
      <c r="D121" s="45">
        <f t="shared" si="2"/>
        <v>0</v>
      </c>
      <c r="E121" s="131">
        <f>[2]Planilha1!N121/100</f>
        <v>0.40600000000000003</v>
      </c>
      <c r="F121" s="45">
        <f t="shared" si="3"/>
        <v>0</v>
      </c>
    </row>
    <row r="122" spans="1:6" ht="14.4" customHeight="1" x14ac:dyDescent="0.3">
      <c r="A122" s="38" t="s">
        <v>181</v>
      </c>
      <c r="B122" s="108" t="s">
        <v>216</v>
      </c>
      <c r="C122" s="39">
        <v>17.318570999999999</v>
      </c>
      <c r="D122" s="39">
        <f t="shared" si="2"/>
        <v>17.318570999999999</v>
      </c>
      <c r="E122" s="129">
        <f>[2]Planilha1!N122/100</f>
        <v>0.36200000000000004</v>
      </c>
      <c r="F122" s="39">
        <f t="shared" si="3"/>
        <v>30.52278535359115</v>
      </c>
    </row>
    <row r="123" spans="1:6" x14ac:dyDescent="0.3">
      <c r="A123" s="41" t="s">
        <v>182</v>
      </c>
      <c r="B123" s="109" t="s">
        <v>216</v>
      </c>
      <c r="C123" s="42">
        <v>3.5485920000000002</v>
      </c>
      <c r="D123" s="42">
        <f t="shared" si="2"/>
        <v>3.5485920000000002</v>
      </c>
      <c r="E123" s="130">
        <f>[2]Planilha1!N123/100</f>
        <v>0.52800000000000002</v>
      </c>
      <c r="F123" s="42">
        <f t="shared" si="3"/>
        <v>3.1722261818181816</v>
      </c>
    </row>
    <row r="124" spans="1:6" x14ac:dyDescent="0.3">
      <c r="A124" s="41" t="s">
        <v>184</v>
      </c>
      <c r="B124" s="109" t="s">
        <v>216</v>
      </c>
      <c r="C124" s="42">
        <v>83.628</v>
      </c>
      <c r="D124" s="42">
        <f t="shared" si="2"/>
        <v>83.628</v>
      </c>
      <c r="E124" s="130">
        <f>[2]Planilha1!N124/100</f>
        <v>0.498</v>
      </c>
      <c r="F124" s="42">
        <f t="shared" si="3"/>
        <v>84.299710843373504</v>
      </c>
    </row>
    <row r="125" spans="1:6" x14ac:dyDescent="0.3">
      <c r="A125" s="41" t="s">
        <v>137</v>
      </c>
      <c r="B125" s="109" t="s">
        <v>216</v>
      </c>
      <c r="C125" s="42">
        <v>54.097379999999994</v>
      </c>
      <c r="D125" s="42">
        <f t="shared" si="2"/>
        <v>54.097379999999994</v>
      </c>
      <c r="E125" s="130">
        <f>[2]Planilha1!N125/100</f>
        <v>0.50900000000000001</v>
      </c>
      <c r="F125" s="42">
        <f t="shared" si="3"/>
        <v>52.18430958742632</v>
      </c>
    </row>
    <row r="126" spans="1:6" x14ac:dyDescent="0.3">
      <c r="A126" s="44" t="s">
        <v>33</v>
      </c>
      <c r="B126" s="110" t="s">
        <v>216</v>
      </c>
      <c r="C126" s="45">
        <v>0</v>
      </c>
      <c r="D126" s="45">
        <f t="shared" si="2"/>
        <v>0</v>
      </c>
      <c r="E126" s="131">
        <f>[2]Planilha1!N126/100</f>
        <v>0.505</v>
      </c>
      <c r="F126" s="45">
        <f t="shared" si="3"/>
        <v>0</v>
      </c>
    </row>
    <row r="127" spans="1:6" ht="16.95" customHeight="1" x14ac:dyDescent="0.3">
      <c r="A127" s="38" t="s">
        <v>186</v>
      </c>
      <c r="B127" s="108" t="s">
        <v>216</v>
      </c>
      <c r="C127" s="39">
        <v>20.149799999999999</v>
      </c>
      <c r="D127" s="39">
        <f t="shared" si="2"/>
        <v>20.149799999999999</v>
      </c>
      <c r="E127" s="129">
        <f>[2]Planilha1!N127/100</f>
        <v>0.66400000000000003</v>
      </c>
      <c r="F127" s="39">
        <f t="shared" si="3"/>
        <v>10.196284337349397</v>
      </c>
    </row>
    <row r="128" spans="1:6" ht="16.95" customHeight="1" x14ac:dyDescent="0.3">
      <c r="A128" s="41" t="s">
        <v>187</v>
      </c>
      <c r="B128" s="109" t="s">
        <v>216</v>
      </c>
      <c r="C128" s="42">
        <v>170.63671600000001</v>
      </c>
      <c r="D128" s="42">
        <f t="shared" si="2"/>
        <v>170.63671600000001</v>
      </c>
      <c r="E128" s="130">
        <f>[2]Planilha1!N128/100</f>
        <v>0.50600000000000001</v>
      </c>
      <c r="F128" s="42">
        <f t="shared" si="3"/>
        <v>166.58999546245062</v>
      </c>
    </row>
    <row r="129" spans="1:6" ht="16.95" customHeight="1" x14ac:dyDescent="0.3">
      <c r="A129" s="41" t="s">
        <v>188</v>
      </c>
      <c r="B129" s="109" t="s">
        <v>216</v>
      </c>
      <c r="C129" s="42">
        <v>0</v>
      </c>
      <c r="D129" s="42">
        <f t="shared" si="2"/>
        <v>0</v>
      </c>
      <c r="E129" s="130">
        <f>[2]Planilha1!N129/100</f>
        <v>0.53400000000000003</v>
      </c>
      <c r="F129" s="42">
        <f t="shared" si="3"/>
        <v>0</v>
      </c>
    </row>
    <row r="130" spans="1:6" ht="16.95" customHeight="1" x14ac:dyDescent="0.3">
      <c r="A130" s="41" t="s">
        <v>160</v>
      </c>
      <c r="B130" s="109" t="s">
        <v>216</v>
      </c>
      <c r="C130" s="45">
        <v>4.1942079999999997</v>
      </c>
      <c r="D130" s="45">
        <f t="shared" si="2"/>
        <v>4.1942079999999997</v>
      </c>
      <c r="E130" s="131">
        <f>[2]Planilha1!N130/100</f>
        <v>0.53900000000000003</v>
      </c>
      <c r="F130" s="45">
        <f t="shared" si="3"/>
        <v>3.5872539666048233</v>
      </c>
    </row>
    <row r="131" spans="1:6" ht="14.4" customHeight="1" x14ac:dyDescent="0.3">
      <c r="A131" s="47" t="s">
        <v>153</v>
      </c>
      <c r="B131" s="111" t="s">
        <v>216</v>
      </c>
      <c r="C131" s="48">
        <v>19.172492000000002</v>
      </c>
      <c r="D131" s="48">
        <f t="shared" ref="D131:D185" si="4">IF(B131="sim",C131*2,C131*1)</f>
        <v>19.172492000000002</v>
      </c>
      <c r="E131" s="132">
        <f>[2]Planilha1!N131/100</f>
        <v>0.32400000000000001</v>
      </c>
      <c r="F131" s="48">
        <f t="shared" ref="F131:F185" si="5">D131*((1-E131)/E131)</f>
        <v>40.00186602469136</v>
      </c>
    </row>
    <row r="132" spans="1:6" x14ac:dyDescent="0.3">
      <c r="A132" s="50" t="s">
        <v>142</v>
      </c>
      <c r="B132" s="112" t="s">
        <v>216</v>
      </c>
      <c r="C132" s="51">
        <v>1.2265109999999999</v>
      </c>
      <c r="D132" s="51">
        <f t="shared" si="4"/>
        <v>1.2265109999999999</v>
      </c>
      <c r="E132" s="133">
        <f>[2]Planilha1!N132/100</f>
        <v>0.374</v>
      </c>
      <c r="F132" s="51">
        <f t="shared" si="5"/>
        <v>2.0529301764705883</v>
      </c>
    </row>
    <row r="133" spans="1:6" x14ac:dyDescent="0.3">
      <c r="A133" s="50" t="s">
        <v>151</v>
      </c>
      <c r="B133" s="112" t="s">
        <v>216</v>
      </c>
      <c r="C133" s="51">
        <v>19.120519999999999</v>
      </c>
      <c r="D133" s="51">
        <f t="shared" si="4"/>
        <v>19.120519999999999</v>
      </c>
      <c r="E133" s="133">
        <f>[2]Planilha1!N133/100</f>
        <v>0.38100000000000001</v>
      </c>
      <c r="F133" s="51">
        <f t="shared" si="5"/>
        <v>31.064571863517056</v>
      </c>
    </row>
    <row r="134" spans="1:6" x14ac:dyDescent="0.3">
      <c r="A134" s="50" t="s">
        <v>185</v>
      </c>
      <c r="B134" s="112" t="s">
        <v>216</v>
      </c>
      <c r="C134" s="51">
        <v>3.1418870000000005</v>
      </c>
      <c r="D134" s="51">
        <f t="shared" si="4"/>
        <v>3.1418870000000005</v>
      </c>
      <c r="E134" s="133">
        <f>[2]Planilha1!N134/100</f>
        <v>0.41700000000000004</v>
      </c>
      <c r="F134" s="51">
        <f t="shared" si="5"/>
        <v>4.392614199040767</v>
      </c>
    </row>
    <row r="135" spans="1:6" x14ac:dyDescent="0.3">
      <c r="A135" s="50" t="s">
        <v>154</v>
      </c>
      <c r="B135" s="112" t="s">
        <v>216</v>
      </c>
      <c r="C135" s="51">
        <v>0.95822999999999992</v>
      </c>
      <c r="D135" s="51">
        <f t="shared" si="4"/>
        <v>0.95822999999999992</v>
      </c>
      <c r="E135" s="133">
        <f>[2]Planilha1!N135/100</f>
        <v>0.33299999999999996</v>
      </c>
      <c r="F135" s="51">
        <f t="shared" si="5"/>
        <v>1.9193375675675677</v>
      </c>
    </row>
    <row r="136" spans="1:6" x14ac:dyDescent="0.3">
      <c r="A136" s="50" t="s">
        <v>155</v>
      </c>
      <c r="B136" s="112" t="s">
        <v>216</v>
      </c>
      <c r="C136" s="51">
        <v>8.0420160000000003</v>
      </c>
      <c r="D136" s="51">
        <f t="shared" si="4"/>
        <v>8.0420160000000003</v>
      </c>
      <c r="E136" s="133">
        <f>[2]Planilha1!N136/100</f>
        <v>0.34700000000000003</v>
      </c>
      <c r="F136" s="51">
        <f t="shared" si="5"/>
        <v>15.133822616714697</v>
      </c>
    </row>
    <row r="137" spans="1:6" x14ac:dyDescent="0.3">
      <c r="A137" s="50" t="s">
        <v>147</v>
      </c>
      <c r="B137" s="112" t="s">
        <v>216</v>
      </c>
      <c r="C137" s="51">
        <v>30.987396</v>
      </c>
      <c r="D137" s="51">
        <f t="shared" si="4"/>
        <v>30.987396</v>
      </c>
      <c r="E137" s="133">
        <f>[2]Planilha1!N137/100</f>
        <v>0.309</v>
      </c>
      <c r="F137" s="51">
        <f t="shared" si="5"/>
        <v>69.295438951456319</v>
      </c>
    </row>
    <row r="138" spans="1:6" x14ac:dyDescent="0.3">
      <c r="A138" s="50" t="s">
        <v>125</v>
      </c>
      <c r="B138" s="112" t="s">
        <v>216</v>
      </c>
      <c r="C138" s="51">
        <v>42.160640999999998</v>
      </c>
      <c r="D138" s="51">
        <f t="shared" si="4"/>
        <v>42.160640999999998</v>
      </c>
      <c r="E138" s="133">
        <f>[2]Planilha1!N138/100</f>
        <v>0.35299999999999998</v>
      </c>
      <c r="F138" s="51">
        <f t="shared" si="5"/>
        <v>77.274602626062318</v>
      </c>
    </row>
    <row r="139" spans="1:6" x14ac:dyDescent="0.3">
      <c r="A139" s="53" t="s">
        <v>46</v>
      </c>
      <c r="B139" s="113" t="s">
        <v>216</v>
      </c>
      <c r="C139" s="54">
        <v>0</v>
      </c>
      <c r="D139" s="54">
        <f t="shared" si="4"/>
        <v>0</v>
      </c>
      <c r="E139" s="134">
        <f>[2]Planilha1!N139/100</f>
        <v>0.32600000000000001</v>
      </c>
      <c r="F139" s="54">
        <f t="shared" si="5"/>
        <v>0</v>
      </c>
    </row>
    <row r="140" spans="1:6" ht="16.05" customHeight="1" x14ac:dyDescent="0.3">
      <c r="A140" s="47" t="s">
        <v>25</v>
      </c>
      <c r="B140" s="111" t="s">
        <v>216</v>
      </c>
      <c r="C140" s="48">
        <v>11.354412000000002</v>
      </c>
      <c r="D140" s="48">
        <f t="shared" si="4"/>
        <v>11.354412000000002</v>
      </c>
      <c r="E140" s="132">
        <f>[2]Planilha1!N140/100</f>
        <v>0.31900000000000001</v>
      </c>
      <c r="F140" s="48">
        <f t="shared" si="5"/>
        <v>24.239356025078372</v>
      </c>
    </row>
    <row r="141" spans="1:6" ht="16.05" customHeight="1" x14ac:dyDescent="0.3">
      <c r="A141" s="50" t="s">
        <v>113</v>
      </c>
      <c r="B141" s="112" t="s">
        <v>216</v>
      </c>
      <c r="C141" s="51">
        <v>1.0370119999999998</v>
      </c>
      <c r="D141" s="51">
        <f t="shared" si="4"/>
        <v>1.0370119999999998</v>
      </c>
      <c r="E141" s="133">
        <f>[2]Planilha1!N141/100</f>
        <v>0.35499999999999998</v>
      </c>
      <c r="F141" s="51">
        <f t="shared" si="5"/>
        <v>1.8841485633802817</v>
      </c>
    </row>
    <row r="142" spans="1:6" ht="16.05" customHeight="1" x14ac:dyDescent="0.3">
      <c r="A142" s="50" t="s">
        <v>143</v>
      </c>
      <c r="B142" s="112" t="s">
        <v>216</v>
      </c>
      <c r="C142" s="51">
        <v>2.7234919999999998</v>
      </c>
      <c r="D142" s="51">
        <f t="shared" si="4"/>
        <v>2.7234919999999998</v>
      </c>
      <c r="E142" s="133">
        <f>[2]Planilha1!N142/100</f>
        <v>0.39299999999999996</v>
      </c>
      <c r="F142" s="51">
        <f t="shared" si="5"/>
        <v>4.2065130890585243</v>
      </c>
    </row>
    <row r="143" spans="1:6" ht="16.05" customHeight="1" x14ac:dyDescent="0.3">
      <c r="A143" s="50" t="s">
        <v>112</v>
      </c>
      <c r="B143" s="112" t="s">
        <v>216</v>
      </c>
      <c r="C143" s="51">
        <v>12.656970000000001</v>
      </c>
      <c r="D143" s="51">
        <f t="shared" si="4"/>
        <v>12.656970000000001</v>
      </c>
      <c r="E143" s="133">
        <f>[2]Planilha1!N143/100</f>
        <v>0.38799999999999996</v>
      </c>
      <c r="F143" s="51">
        <f t="shared" si="5"/>
        <v>19.964086701030933</v>
      </c>
    </row>
    <row r="144" spans="1:6" ht="16.05" customHeight="1" x14ac:dyDescent="0.3">
      <c r="A144" s="50" t="s">
        <v>54</v>
      </c>
      <c r="B144" s="112" t="s">
        <v>216</v>
      </c>
      <c r="C144" s="51">
        <v>154.49214900000001</v>
      </c>
      <c r="D144" s="51">
        <f t="shared" si="4"/>
        <v>154.49214900000001</v>
      </c>
      <c r="E144" s="133">
        <f>[2]Planilha1!N144/100</f>
        <v>0.36299999999999999</v>
      </c>
      <c r="F144" s="51">
        <f t="shared" si="5"/>
        <v>271.10605761157029</v>
      </c>
    </row>
    <row r="145" spans="1:6" ht="16.05" customHeight="1" x14ac:dyDescent="0.3">
      <c r="A145" s="53" t="s">
        <v>15</v>
      </c>
      <c r="B145" s="113" t="s">
        <v>216</v>
      </c>
      <c r="C145" s="54">
        <v>6.5339999999999998</v>
      </c>
      <c r="D145" s="54">
        <f t="shared" si="4"/>
        <v>6.5339999999999998</v>
      </c>
      <c r="E145" s="134">
        <f>[2]Planilha1!N145/100</f>
        <v>0.33299999999999996</v>
      </c>
      <c r="F145" s="54">
        <f t="shared" si="5"/>
        <v>13.087621621621622</v>
      </c>
    </row>
    <row r="146" spans="1:6" ht="16.95" customHeight="1" x14ac:dyDescent="0.3">
      <c r="A146" s="47" t="s">
        <v>195</v>
      </c>
      <c r="B146" s="111" t="s">
        <v>216</v>
      </c>
      <c r="C146" s="48">
        <v>138.13652500000001</v>
      </c>
      <c r="D146" s="48">
        <f t="shared" si="4"/>
        <v>138.13652500000001</v>
      </c>
      <c r="E146" s="132">
        <f>[2]Planilha1!N146/100</f>
        <v>0.35499999999999998</v>
      </c>
      <c r="F146" s="48">
        <f t="shared" si="5"/>
        <v>250.98044683098595</v>
      </c>
    </row>
    <row r="147" spans="1:6" ht="16.95" customHeight="1" x14ac:dyDescent="0.3">
      <c r="A147" s="50" t="s">
        <v>197</v>
      </c>
      <c r="B147" s="112" t="s">
        <v>216</v>
      </c>
      <c r="C147" s="51">
        <v>89.920199999999994</v>
      </c>
      <c r="D147" s="51">
        <f t="shared" si="4"/>
        <v>89.920199999999994</v>
      </c>
      <c r="E147" s="133">
        <f>[2]Planilha1!N147/100</f>
        <v>0.36499999999999999</v>
      </c>
      <c r="F147" s="51">
        <f t="shared" si="5"/>
        <v>156.43651232876712</v>
      </c>
    </row>
    <row r="148" spans="1:6" ht="16.95" customHeight="1" x14ac:dyDescent="0.3">
      <c r="A148" s="50" t="s">
        <v>173</v>
      </c>
      <c r="B148" s="112" t="s">
        <v>216</v>
      </c>
      <c r="C148" s="51">
        <v>20.094000000000001</v>
      </c>
      <c r="D148" s="51">
        <f t="shared" si="4"/>
        <v>20.094000000000001</v>
      </c>
      <c r="E148" s="133">
        <f>[2]Planilha1!N148/100</f>
        <v>0.30299999999999999</v>
      </c>
      <c r="F148" s="51">
        <f t="shared" si="5"/>
        <v>46.22283168316833</v>
      </c>
    </row>
    <row r="149" spans="1:6" ht="16.95" customHeight="1" x14ac:dyDescent="0.3">
      <c r="A149" s="50" t="s">
        <v>150</v>
      </c>
      <c r="B149" s="112" t="s">
        <v>216</v>
      </c>
      <c r="C149" s="51">
        <v>12.43704</v>
      </c>
      <c r="D149" s="51">
        <f t="shared" si="4"/>
        <v>12.43704</v>
      </c>
      <c r="E149" s="133">
        <f>[2]Planilha1!N149/100</f>
        <v>0.40500000000000003</v>
      </c>
      <c r="F149" s="51">
        <f t="shared" si="5"/>
        <v>18.271700740740737</v>
      </c>
    </row>
    <row r="150" spans="1:6" ht="16.95" customHeight="1" x14ac:dyDescent="0.3">
      <c r="A150" s="50" t="s">
        <v>122</v>
      </c>
      <c r="B150" s="112" t="s">
        <v>216</v>
      </c>
      <c r="C150" s="51">
        <v>5.2249789999999994</v>
      </c>
      <c r="D150" s="51">
        <f t="shared" si="4"/>
        <v>5.2249789999999994</v>
      </c>
      <c r="E150" s="133">
        <f>[2]Planilha1!N150/100</f>
        <v>0.38700000000000001</v>
      </c>
      <c r="F150" s="51">
        <f t="shared" si="5"/>
        <v>8.2762587260981899</v>
      </c>
    </row>
    <row r="151" spans="1:6" ht="16.95" customHeight="1" x14ac:dyDescent="0.3">
      <c r="A151" s="50" t="s">
        <v>84</v>
      </c>
      <c r="B151" s="112" t="s">
        <v>216</v>
      </c>
      <c r="C151" s="51">
        <v>20.358943999999997</v>
      </c>
      <c r="D151" s="51">
        <f t="shared" si="4"/>
        <v>20.358943999999997</v>
      </c>
      <c r="E151" s="133">
        <f>[2]Planilha1!N151/100</f>
        <v>0.33299999999999996</v>
      </c>
      <c r="F151" s="51">
        <f t="shared" si="5"/>
        <v>40.779025969969972</v>
      </c>
    </row>
    <row r="152" spans="1:6" ht="16.95" customHeight="1" x14ac:dyDescent="0.3">
      <c r="A152" s="53" t="s">
        <v>64</v>
      </c>
      <c r="B152" s="113" t="s">
        <v>216</v>
      </c>
      <c r="C152" s="54">
        <v>630.78079999999989</v>
      </c>
      <c r="D152" s="54">
        <f t="shared" si="4"/>
        <v>630.78079999999989</v>
      </c>
      <c r="E152" s="134">
        <f>[2]Planilha1!N152/100</f>
        <v>0.34100000000000003</v>
      </c>
      <c r="F152" s="54">
        <f t="shared" si="5"/>
        <v>1219.0162674486801</v>
      </c>
    </row>
    <row r="153" spans="1:6" ht="16.05" customHeight="1" x14ac:dyDescent="0.3">
      <c r="A153" s="47" t="s">
        <v>199</v>
      </c>
      <c r="B153" s="111" t="s">
        <v>216</v>
      </c>
      <c r="C153" s="48">
        <v>57.312936999999998</v>
      </c>
      <c r="D153" s="48">
        <f t="shared" si="4"/>
        <v>57.312936999999998</v>
      </c>
      <c r="E153" s="132">
        <f>[2]Planilha1!N153/100</f>
        <v>0.38299999999999995</v>
      </c>
      <c r="F153" s="48">
        <f t="shared" si="5"/>
        <v>92.329196159268932</v>
      </c>
    </row>
    <row r="154" spans="1:6" ht="16.05" customHeight="1" x14ac:dyDescent="0.3">
      <c r="A154" s="50" t="s">
        <v>200</v>
      </c>
      <c r="B154" s="112" t="s">
        <v>216</v>
      </c>
      <c r="C154" s="51">
        <v>64.63127999999999</v>
      </c>
      <c r="D154" s="51">
        <f t="shared" si="4"/>
        <v>64.63127999999999</v>
      </c>
      <c r="E154" s="133">
        <f>[2]Planilha1!N154/100</f>
        <v>0.38500000000000001</v>
      </c>
      <c r="F154" s="51">
        <f t="shared" si="5"/>
        <v>103.24217454545453</v>
      </c>
    </row>
    <row r="155" spans="1:6" ht="16.05" customHeight="1" x14ac:dyDescent="0.3">
      <c r="A155" s="50" t="s">
        <v>193</v>
      </c>
      <c r="B155" s="112" t="s">
        <v>216</v>
      </c>
      <c r="C155" s="51">
        <v>12.414242</v>
      </c>
      <c r="D155" s="51">
        <f t="shared" si="4"/>
        <v>12.414242</v>
      </c>
      <c r="E155" s="133">
        <f>[2]Planilha1!N155/100</f>
        <v>0.375</v>
      </c>
      <c r="F155" s="51">
        <f t="shared" si="5"/>
        <v>20.690403333333332</v>
      </c>
    </row>
    <row r="156" spans="1:6" ht="16.05" customHeight="1" x14ac:dyDescent="0.3">
      <c r="A156" s="50" t="s">
        <v>152</v>
      </c>
      <c r="B156" s="112" t="s">
        <v>216</v>
      </c>
      <c r="C156" s="51">
        <v>8.0196000000000005</v>
      </c>
      <c r="D156" s="51">
        <f t="shared" si="4"/>
        <v>8.0196000000000005</v>
      </c>
      <c r="E156" s="133">
        <f>[2]Planilha1!N156/100</f>
        <v>0.41299999999999998</v>
      </c>
      <c r="F156" s="51">
        <f t="shared" si="5"/>
        <v>11.398317675544794</v>
      </c>
    </row>
    <row r="157" spans="1:6" ht="16.05" customHeight="1" x14ac:dyDescent="0.3">
      <c r="A157" s="50" t="s">
        <v>149</v>
      </c>
      <c r="B157" s="112" t="s">
        <v>216</v>
      </c>
      <c r="C157" s="51">
        <v>30.414326000000003</v>
      </c>
      <c r="D157" s="51">
        <f t="shared" si="4"/>
        <v>30.414326000000003</v>
      </c>
      <c r="E157" s="133">
        <f>[2]Planilha1!N157/100</f>
        <v>0.41100000000000003</v>
      </c>
      <c r="F157" s="51">
        <f t="shared" si="5"/>
        <v>43.586467187347935</v>
      </c>
    </row>
    <row r="158" spans="1:6" ht="16.05" customHeight="1" x14ac:dyDescent="0.3">
      <c r="A158" s="50" t="s">
        <v>177</v>
      </c>
      <c r="B158" s="112" t="s">
        <v>216</v>
      </c>
      <c r="C158" s="51">
        <v>0.49270900000000001</v>
      </c>
      <c r="D158" s="51">
        <f t="shared" si="4"/>
        <v>0.49270900000000001</v>
      </c>
      <c r="E158" s="133">
        <f>[2]Planilha1!N158/100</f>
        <v>0.37799999999999995</v>
      </c>
      <c r="F158" s="51">
        <f t="shared" si="5"/>
        <v>0.8107539629629632</v>
      </c>
    </row>
    <row r="159" spans="1:6" ht="16.05" customHeight="1" x14ac:dyDescent="0.3">
      <c r="A159" s="50" t="s">
        <v>131</v>
      </c>
      <c r="B159" s="112" t="s">
        <v>216</v>
      </c>
      <c r="C159" s="51">
        <v>13.878008000000001</v>
      </c>
      <c r="D159" s="51">
        <f t="shared" si="4"/>
        <v>13.878008000000001</v>
      </c>
      <c r="E159" s="133">
        <f>[2]Planilha1!N159/100</f>
        <v>0.4</v>
      </c>
      <c r="F159" s="51">
        <f t="shared" si="5"/>
        <v>20.817011999999998</v>
      </c>
    </row>
    <row r="160" spans="1:6" ht="16.05" customHeight="1" x14ac:dyDescent="0.3">
      <c r="A160" s="50" t="s">
        <v>12</v>
      </c>
      <c r="B160" s="112" t="s">
        <v>216</v>
      </c>
      <c r="C160" s="54">
        <v>3.9663199999999996</v>
      </c>
      <c r="D160" s="54">
        <f t="shared" si="4"/>
        <v>3.9663199999999996</v>
      </c>
      <c r="E160" s="134">
        <f>[2]Planilha1!N160/100</f>
        <v>0.41499999999999998</v>
      </c>
      <c r="F160" s="54">
        <f t="shared" si="5"/>
        <v>5.5910775903614454</v>
      </c>
    </row>
    <row r="161" spans="1:6" ht="14.4" customHeight="1" x14ac:dyDescent="0.3">
      <c r="A161" s="56" t="s">
        <v>175</v>
      </c>
      <c r="B161" s="114" t="s">
        <v>216</v>
      </c>
      <c r="C161" s="57">
        <v>8.888751000000001</v>
      </c>
      <c r="D161" s="57">
        <f t="shared" si="4"/>
        <v>8.888751000000001</v>
      </c>
      <c r="E161" s="135">
        <f>[2]Planilha1!N161/100</f>
        <v>0.44</v>
      </c>
      <c r="F161" s="57">
        <f t="shared" si="5"/>
        <v>11.312955818181821</v>
      </c>
    </row>
    <row r="162" spans="1:6" x14ac:dyDescent="0.3">
      <c r="A162" s="59" t="s">
        <v>71</v>
      </c>
      <c r="B162" s="115" t="s">
        <v>216</v>
      </c>
      <c r="C162" s="60">
        <v>26.376999999999999</v>
      </c>
      <c r="D162" s="60">
        <f t="shared" si="4"/>
        <v>26.376999999999999</v>
      </c>
      <c r="E162" s="136">
        <f>[2]Planilha1!N162/100</f>
        <v>0.47200000000000003</v>
      </c>
      <c r="F162" s="60">
        <f t="shared" si="5"/>
        <v>29.506474576271184</v>
      </c>
    </row>
    <row r="163" spans="1:6" x14ac:dyDescent="0.3">
      <c r="A163" s="62" t="s">
        <v>59</v>
      </c>
      <c r="B163" s="116" t="s">
        <v>216</v>
      </c>
      <c r="C163" s="63">
        <v>32.390354999999992</v>
      </c>
      <c r="D163" s="63">
        <f t="shared" si="4"/>
        <v>32.390354999999992</v>
      </c>
      <c r="E163" s="137">
        <f>[2]Planilha1!N163/100</f>
        <v>0.53</v>
      </c>
      <c r="F163" s="63">
        <f t="shared" si="5"/>
        <v>28.723522358490555</v>
      </c>
    </row>
    <row r="164" spans="1:6" ht="14.4" customHeight="1" x14ac:dyDescent="0.3">
      <c r="A164" s="56" t="s">
        <v>191</v>
      </c>
      <c r="B164" s="114" t="s">
        <v>216</v>
      </c>
      <c r="C164" s="57">
        <v>0</v>
      </c>
      <c r="D164" s="57">
        <f t="shared" si="4"/>
        <v>0</v>
      </c>
      <c r="E164" s="135">
        <f>[2]Planilha1!N164/100</f>
        <v>0.33200000000000002</v>
      </c>
      <c r="F164" s="57">
        <f t="shared" si="5"/>
        <v>0</v>
      </c>
    </row>
    <row r="165" spans="1:6" x14ac:dyDescent="0.3">
      <c r="A165" s="59" t="s">
        <v>176</v>
      </c>
      <c r="B165" s="115" t="s">
        <v>216</v>
      </c>
      <c r="C165" s="60">
        <v>0</v>
      </c>
      <c r="D165" s="60">
        <f t="shared" si="4"/>
        <v>0</v>
      </c>
      <c r="E165" s="136">
        <f>[2]Planilha1!N165/100</f>
        <v>0.51800000000000002</v>
      </c>
      <c r="F165" s="60">
        <f t="shared" si="5"/>
        <v>0</v>
      </c>
    </row>
    <row r="166" spans="1:6" x14ac:dyDescent="0.3">
      <c r="A166" s="59" t="s">
        <v>171</v>
      </c>
      <c r="B166" s="115" t="s">
        <v>216</v>
      </c>
      <c r="C166" s="60">
        <v>0</v>
      </c>
      <c r="D166" s="60">
        <f t="shared" si="4"/>
        <v>0</v>
      </c>
      <c r="E166" s="136">
        <f>[2]Planilha1!N166/100</f>
        <v>0.40500000000000003</v>
      </c>
      <c r="F166" s="60">
        <f t="shared" si="5"/>
        <v>0</v>
      </c>
    </row>
    <row r="167" spans="1:6" x14ac:dyDescent="0.3">
      <c r="A167" s="59" t="s">
        <v>87</v>
      </c>
      <c r="B167" s="115" t="s">
        <v>216</v>
      </c>
      <c r="C167" s="60">
        <v>19.4434</v>
      </c>
      <c r="D167" s="60">
        <f t="shared" si="4"/>
        <v>19.4434</v>
      </c>
      <c r="E167" s="136">
        <f>[2]Planilha1!N167/100</f>
        <v>0.53900000000000003</v>
      </c>
      <c r="F167" s="60">
        <f t="shared" si="5"/>
        <v>16.629698330241187</v>
      </c>
    </row>
    <row r="168" spans="1:6" x14ac:dyDescent="0.3">
      <c r="A168" s="62" t="s">
        <v>4</v>
      </c>
      <c r="B168" s="116" t="s">
        <v>216</v>
      </c>
      <c r="C168" s="63">
        <v>0</v>
      </c>
      <c r="D168" s="63">
        <f t="shared" si="4"/>
        <v>0</v>
      </c>
      <c r="E168" s="137">
        <f>[2]Planilha1!N168/100</f>
        <v>0.51500000000000001</v>
      </c>
      <c r="F168" s="63">
        <f t="shared" si="5"/>
        <v>0</v>
      </c>
    </row>
    <row r="169" spans="1:6" ht="14.4" customHeight="1" x14ac:dyDescent="0.3">
      <c r="A169" s="56" t="s">
        <v>202</v>
      </c>
      <c r="B169" s="114" t="s">
        <v>216</v>
      </c>
      <c r="C169" s="57">
        <v>0</v>
      </c>
      <c r="D169" s="57">
        <f t="shared" si="4"/>
        <v>0</v>
      </c>
      <c r="E169" s="135">
        <f>[2]Planilha1!N169/100</f>
        <v>0.52200000000000002</v>
      </c>
      <c r="F169" s="57">
        <f t="shared" si="5"/>
        <v>0</v>
      </c>
    </row>
    <row r="170" spans="1:6" x14ac:dyDescent="0.3">
      <c r="A170" s="59" t="s">
        <v>196</v>
      </c>
      <c r="B170" s="115" t="s">
        <v>216</v>
      </c>
      <c r="C170" s="60">
        <v>0</v>
      </c>
      <c r="D170" s="60">
        <f t="shared" si="4"/>
        <v>0</v>
      </c>
      <c r="E170" s="136">
        <f>[2]Planilha1!N170/100</f>
        <v>0.46899999999999997</v>
      </c>
      <c r="F170" s="60">
        <f t="shared" si="5"/>
        <v>0</v>
      </c>
    </row>
    <row r="171" spans="1:6" x14ac:dyDescent="0.3">
      <c r="A171" s="59" t="s">
        <v>183</v>
      </c>
      <c r="B171" s="115" t="s">
        <v>216</v>
      </c>
      <c r="C171" s="60">
        <v>0</v>
      </c>
      <c r="D171" s="60">
        <f t="shared" si="4"/>
        <v>0</v>
      </c>
      <c r="E171" s="136">
        <f>[2]Planilha1!N171/100</f>
        <v>0.51400000000000001</v>
      </c>
      <c r="F171" s="60">
        <f t="shared" si="5"/>
        <v>0</v>
      </c>
    </row>
    <row r="172" spans="1:6" x14ac:dyDescent="0.3">
      <c r="A172" s="59" t="s">
        <v>178</v>
      </c>
      <c r="B172" s="115" t="s">
        <v>216</v>
      </c>
      <c r="C172" s="60">
        <v>0</v>
      </c>
      <c r="D172" s="60">
        <f t="shared" si="4"/>
        <v>0</v>
      </c>
      <c r="E172" s="136">
        <f>[2]Planilha1!N172/100</f>
        <v>0.57750000000000001</v>
      </c>
      <c r="F172" s="60">
        <f t="shared" si="5"/>
        <v>0</v>
      </c>
    </row>
    <row r="173" spans="1:6" x14ac:dyDescent="0.3">
      <c r="A173" s="59" t="s">
        <v>172</v>
      </c>
      <c r="B173" s="115" t="s">
        <v>216</v>
      </c>
      <c r="C173" s="60">
        <v>15.028155999999999</v>
      </c>
      <c r="D173" s="60">
        <f t="shared" si="4"/>
        <v>15.028155999999999</v>
      </c>
      <c r="E173" s="136">
        <f>[2]Planilha1!N173/100</f>
        <v>0.54899999999999993</v>
      </c>
      <c r="F173" s="60">
        <f t="shared" si="5"/>
        <v>12.34553434608379</v>
      </c>
    </row>
    <row r="174" spans="1:6" x14ac:dyDescent="0.3">
      <c r="A174" s="59" t="s">
        <v>170</v>
      </c>
      <c r="B174" s="115" t="s">
        <v>216</v>
      </c>
      <c r="C174" s="60">
        <v>0</v>
      </c>
      <c r="D174" s="60">
        <f t="shared" si="4"/>
        <v>0</v>
      </c>
      <c r="E174" s="136">
        <f>[2]Planilha1!N174/100</f>
        <v>0.41100000000000003</v>
      </c>
      <c r="F174" s="60">
        <f t="shared" si="5"/>
        <v>0</v>
      </c>
    </row>
    <row r="175" spans="1:6" x14ac:dyDescent="0.3">
      <c r="A175" s="59" t="s">
        <v>127</v>
      </c>
      <c r="B175" s="115" t="s">
        <v>216</v>
      </c>
      <c r="C175" s="60">
        <v>19.800639999999998</v>
      </c>
      <c r="D175" s="60">
        <f t="shared" si="4"/>
        <v>19.800639999999998</v>
      </c>
      <c r="E175" s="136">
        <f>[2]Planilha1!N175/100</f>
        <v>0.64400000000000002</v>
      </c>
      <c r="F175" s="60">
        <f t="shared" si="5"/>
        <v>10.945695403726706</v>
      </c>
    </row>
    <row r="176" spans="1:6" x14ac:dyDescent="0.3">
      <c r="A176" s="62" t="s">
        <v>66</v>
      </c>
      <c r="B176" s="116" t="s">
        <v>216</v>
      </c>
      <c r="C176" s="63">
        <v>0</v>
      </c>
      <c r="D176" s="63">
        <f t="shared" si="4"/>
        <v>0</v>
      </c>
      <c r="E176" s="137">
        <f>[2]Planilha1!N176/100</f>
        <v>0.6</v>
      </c>
      <c r="F176" s="63">
        <f t="shared" si="5"/>
        <v>0</v>
      </c>
    </row>
    <row r="177" spans="1:6" ht="14.4" customHeight="1" x14ac:dyDescent="0.3">
      <c r="A177" s="56" t="s">
        <v>141</v>
      </c>
      <c r="B177" s="114" t="s">
        <v>216</v>
      </c>
      <c r="C177" s="57">
        <v>1.8588709999999997</v>
      </c>
      <c r="D177" s="57">
        <f t="shared" si="4"/>
        <v>1.8588709999999997</v>
      </c>
      <c r="E177" s="135">
        <f>[2]Planilha1!N177/100</f>
        <v>0.57200000000000006</v>
      </c>
      <c r="F177" s="57">
        <f t="shared" si="5"/>
        <v>1.3909034755244749</v>
      </c>
    </row>
    <row r="178" spans="1:6" x14ac:dyDescent="0.3">
      <c r="A178" s="59" t="s">
        <v>133</v>
      </c>
      <c r="B178" s="115" t="s">
        <v>216</v>
      </c>
      <c r="C178" s="60">
        <v>0</v>
      </c>
      <c r="D178" s="60">
        <f t="shared" si="4"/>
        <v>0</v>
      </c>
      <c r="E178" s="136">
        <f>[2]Planilha1!N178/100</f>
        <v>0.56499999999999995</v>
      </c>
      <c r="F178" s="60">
        <f t="shared" si="5"/>
        <v>0</v>
      </c>
    </row>
    <row r="179" spans="1:6" x14ac:dyDescent="0.3">
      <c r="A179" s="59" t="s">
        <v>105</v>
      </c>
      <c r="B179" s="115" t="s">
        <v>216</v>
      </c>
      <c r="C179" s="60">
        <v>2.016</v>
      </c>
      <c r="D179" s="60">
        <f t="shared" si="4"/>
        <v>2.016</v>
      </c>
      <c r="E179" s="136">
        <f>[2]Planilha1!N179/100</f>
        <v>0.60299999999999998</v>
      </c>
      <c r="F179" s="60">
        <f t="shared" si="5"/>
        <v>1.3272835820895523</v>
      </c>
    </row>
    <row r="180" spans="1:6" x14ac:dyDescent="0.3">
      <c r="A180" s="62" t="s">
        <v>21</v>
      </c>
      <c r="B180" s="116" t="s">
        <v>216</v>
      </c>
      <c r="C180" s="63">
        <v>1.696134</v>
      </c>
      <c r="D180" s="63">
        <f t="shared" si="4"/>
        <v>1.696134</v>
      </c>
      <c r="E180" s="137">
        <f>[2]Planilha1!N180/100</f>
        <v>0.47899999999999998</v>
      </c>
      <c r="F180" s="63">
        <f t="shared" si="5"/>
        <v>1.8448555615866391</v>
      </c>
    </row>
    <row r="181" spans="1:6" ht="14.4" customHeight="1" x14ac:dyDescent="0.3">
      <c r="A181" s="56" t="s">
        <v>124</v>
      </c>
      <c r="B181" s="114" t="s">
        <v>216</v>
      </c>
      <c r="C181" s="57">
        <v>0</v>
      </c>
      <c r="D181" s="57">
        <f t="shared" si="4"/>
        <v>0</v>
      </c>
      <c r="E181" s="135">
        <f>[2]Planilha1!N181/100</f>
        <v>0.312</v>
      </c>
      <c r="F181" s="57">
        <f t="shared" si="5"/>
        <v>0</v>
      </c>
    </row>
    <row r="182" spans="1:6" x14ac:dyDescent="0.3">
      <c r="A182" s="59" t="s">
        <v>148</v>
      </c>
      <c r="B182" s="115" t="s">
        <v>216</v>
      </c>
      <c r="C182" s="60">
        <v>1.7575000000000001</v>
      </c>
      <c r="D182" s="60">
        <f t="shared" si="4"/>
        <v>1.7575000000000001</v>
      </c>
      <c r="E182" s="136">
        <f>[2]Planilha1!N182/100</f>
        <v>0.41</v>
      </c>
      <c r="F182" s="60">
        <f t="shared" si="5"/>
        <v>2.5290853658536592</v>
      </c>
    </row>
    <row r="183" spans="1:6" x14ac:dyDescent="0.3">
      <c r="A183" s="59" t="s">
        <v>94</v>
      </c>
      <c r="B183" s="115" t="s">
        <v>216</v>
      </c>
      <c r="C183" s="60">
        <v>5.8032000000000004</v>
      </c>
      <c r="D183" s="60">
        <f t="shared" si="4"/>
        <v>5.8032000000000004</v>
      </c>
      <c r="E183" s="136">
        <f>[2]Planilha1!N183/100</f>
        <v>0.34600000000000003</v>
      </c>
      <c r="F183" s="60">
        <f t="shared" si="5"/>
        <v>10.969054335260115</v>
      </c>
    </row>
    <row r="184" spans="1:6" x14ac:dyDescent="0.3">
      <c r="A184" s="59" t="s">
        <v>56</v>
      </c>
      <c r="B184" s="115" t="s">
        <v>216</v>
      </c>
      <c r="C184" s="60">
        <v>41.459975</v>
      </c>
      <c r="D184" s="60">
        <f t="shared" si="4"/>
        <v>41.459975</v>
      </c>
      <c r="E184" s="136">
        <f>[2]Planilha1!N184/100</f>
        <v>0.40399999999999997</v>
      </c>
      <c r="F184" s="60">
        <f t="shared" si="5"/>
        <v>61.163725495049519</v>
      </c>
    </row>
    <row r="185" spans="1:6" x14ac:dyDescent="0.3">
      <c r="A185" s="62" t="s">
        <v>48</v>
      </c>
      <c r="B185" s="116" t="s">
        <v>216</v>
      </c>
      <c r="C185" s="63">
        <v>2.9965260000000002</v>
      </c>
      <c r="D185" s="63">
        <f t="shared" si="4"/>
        <v>2.9965260000000002</v>
      </c>
      <c r="E185" s="137">
        <f>[2]Planilha1!N185/100</f>
        <v>0.39899999999999997</v>
      </c>
      <c r="F185" s="63">
        <f t="shared" si="5"/>
        <v>4.5135642255639103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7DFB-ED5D-4D60-B7AA-10593C632003}">
  <dimension ref="A1:B185"/>
  <sheetViews>
    <sheetView zoomScale="110" zoomScaleNormal="110" workbookViewId="0">
      <selection activeCell="B2" sqref="B2:B185"/>
    </sheetView>
  </sheetViews>
  <sheetFormatPr defaultRowHeight="14.4" x14ac:dyDescent="0.3"/>
  <cols>
    <col min="1" max="1" width="24.21875" bestFit="1" customWidth="1"/>
    <col min="2" max="2" width="22.33203125" style="138" bestFit="1" customWidth="1"/>
  </cols>
  <sheetData>
    <row r="1" spans="1:2" x14ac:dyDescent="0.3">
      <c r="A1" s="1" t="s">
        <v>205</v>
      </c>
      <c r="B1" s="65" t="s">
        <v>222</v>
      </c>
    </row>
    <row r="2" spans="1:2" ht="14.4" customHeight="1" x14ac:dyDescent="0.3">
      <c r="A2" s="2" t="s">
        <v>3</v>
      </c>
      <c r="B2" s="3">
        <v>27</v>
      </c>
    </row>
    <row r="3" spans="1:2" ht="14.4" customHeight="1" x14ac:dyDescent="0.3">
      <c r="A3" s="5" t="s">
        <v>6</v>
      </c>
      <c r="B3" s="6">
        <v>27</v>
      </c>
    </row>
    <row r="4" spans="1:2" ht="14.4" customHeight="1" x14ac:dyDescent="0.3">
      <c r="A4" s="5" t="s">
        <v>2</v>
      </c>
      <c r="B4" s="6">
        <v>27.1</v>
      </c>
    </row>
    <row r="5" spans="1:2" x14ac:dyDescent="0.3">
      <c r="A5" s="5" t="s">
        <v>11</v>
      </c>
      <c r="B5" s="6">
        <v>27.2</v>
      </c>
    </row>
    <row r="6" spans="1:2" x14ac:dyDescent="0.3">
      <c r="A6" s="8" t="s">
        <v>14</v>
      </c>
      <c r="B6" s="9">
        <v>26.7</v>
      </c>
    </row>
    <row r="7" spans="1:2" ht="14.4" customHeight="1" x14ac:dyDescent="0.3">
      <c r="A7" s="2" t="s">
        <v>18</v>
      </c>
      <c r="B7" s="3">
        <v>26.3</v>
      </c>
    </row>
    <row r="8" spans="1:2" x14ac:dyDescent="0.3">
      <c r="A8" s="5" t="s">
        <v>17</v>
      </c>
      <c r="B8" s="6">
        <v>26.7</v>
      </c>
    </row>
    <row r="9" spans="1:2" x14ac:dyDescent="0.3">
      <c r="A9" s="5" t="s">
        <v>23</v>
      </c>
      <c r="B9" s="6">
        <v>26.3</v>
      </c>
    </row>
    <row r="10" spans="1:2" x14ac:dyDescent="0.3">
      <c r="A10" s="8" t="s">
        <v>26</v>
      </c>
      <c r="B10" s="9">
        <v>26.4</v>
      </c>
    </row>
    <row r="11" spans="1:2" x14ac:dyDescent="0.3">
      <c r="A11" s="2" t="s">
        <v>29</v>
      </c>
      <c r="B11" s="3">
        <v>26.4</v>
      </c>
    </row>
    <row r="12" spans="1:2" x14ac:dyDescent="0.3">
      <c r="A12" s="5" t="s">
        <v>32</v>
      </c>
      <c r="B12" s="6">
        <v>26.6</v>
      </c>
    </row>
    <row r="13" spans="1:2" x14ac:dyDescent="0.3">
      <c r="A13" s="5" t="s">
        <v>35</v>
      </c>
      <c r="B13" s="6">
        <v>26.9</v>
      </c>
    </row>
    <row r="14" spans="1:2" x14ac:dyDescent="0.3">
      <c r="A14" s="5" t="s">
        <v>38</v>
      </c>
      <c r="B14" s="6">
        <v>27</v>
      </c>
    </row>
    <row r="15" spans="1:2" x14ac:dyDescent="0.3">
      <c r="A15" s="8" t="s">
        <v>30</v>
      </c>
      <c r="B15" s="9">
        <v>26.3</v>
      </c>
    </row>
    <row r="16" spans="1:2" ht="14.4" customHeight="1" x14ac:dyDescent="0.3">
      <c r="A16" s="11" t="s">
        <v>45</v>
      </c>
      <c r="B16" s="12">
        <v>27.4</v>
      </c>
    </row>
    <row r="17" spans="1:2" x14ac:dyDescent="0.3">
      <c r="A17" s="14" t="s">
        <v>47</v>
      </c>
      <c r="B17" s="15">
        <v>27.3</v>
      </c>
    </row>
    <row r="18" spans="1:2" x14ac:dyDescent="0.3">
      <c r="A18" s="14" t="s">
        <v>50</v>
      </c>
      <c r="B18" s="15">
        <v>27.3</v>
      </c>
    </row>
    <row r="19" spans="1:2" x14ac:dyDescent="0.3">
      <c r="A19" s="14" t="s">
        <v>53</v>
      </c>
      <c r="B19" s="15">
        <v>27.3</v>
      </c>
    </row>
    <row r="20" spans="1:2" x14ac:dyDescent="0.3">
      <c r="A20" s="14" t="s">
        <v>55</v>
      </c>
      <c r="B20" s="15">
        <v>27.2</v>
      </c>
    </row>
    <row r="21" spans="1:2" x14ac:dyDescent="0.3">
      <c r="A21" s="14" t="s">
        <v>58</v>
      </c>
      <c r="B21" s="15">
        <v>27.2</v>
      </c>
    </row>
    <row r="22" spans="1:2" x14ac:dyDescent="0.3">
      <c r="A22" s="14" t="s">
        <v>61</v>
      </c>
      <c r="B22" s="15">
        <v>27.3</v>
      </c>
    </row>
    <row r="23" spans="1:2" x14ac:dyDescent="0.3">
      <c r="A23" s="14" t="s">
        <v>63</v>
      </c>
      <c r="B23" s="15">
        <v>27.3</v>
      </c>
    </row>
    <row r="24" spans="1:2" x14ac:dyDescent="0.3">
      <c r="A24" s="14" t="s">
        <v>65</v>
      </c>
      <c r="B24" s="15">
        <v>26.1</v>
      </c>
    </row>
    <row r="25" spans="1:2" x14ac:dyDescent="0.3">
      <c r="A25" s="17" t="s">
        <v>24</v>
      </c>
      <c r="B25" s="18">
        <v>27.2</v>
      </c>
    </row>
    <row r="26" spans="1:2" x14ac:dyDescent="0.3">
      <c r="A26" s="11" t="s">
        <v>70</v>
      </c>
      <c r="B26" s="12">
        <v>27.2</v>
      </c>
    </row>
    <row r="27" spans="1:2" x14ac:dyDescent="0.3">
      <c r="A27" s="14" t="s">
        <v>73</v>
      </c>
      <c r="B27" s="15">
        <v>27.5</v>
      </c>
    </row>
    <row r="28" spans="1:2" x14ac:dyDescent="0.3">
      <c r="A28" s="14" t="s">
        <v>75</v>
      </c>
      <c r="B28" s="15">
        <v>27.1</v>
      </c>
    </row>
    <row r="29" spans="1:2" x14ac:dyDescent="0.3">
      <c r="A29" s="17" t="s">
        <v>39</v>
      </c>
      <c r="B29" s="18">
        <v>27.2</v>
      </c>
    </row>
    <row r="30" spans="1:2" ht="16.95" customHeight="1" x14ac:dyDescent="0.3">
      <c r="A30" s="11" t="s">
        <v>43</v>
      </c>
      <c r="B30" s="12">
        <v>27.1</v>
      </c>
    </row>
    <row r="31" spans="1:2" ht="16.95" customHeight="1" x14ac:dyDescent="0.3">
      <c r="A31" s="14" t="s">
        <v>83</v>
      </c>
      <c r="B31" s="15">
        <v>26.7</v>
      </c>
    </row>
    <row r="32" spans="1:2" ht="16.95" customHeight="1" x14ac:dyDescent="0.3">
      <c r="A32" s="17" t="s">
        <v>86</v>
      </c>
      <c r="B32" s="18">
        <v>27</v>
      </c>
    </row>
    <row r="33" spans="1:2" x14ac:dyDescent="0.3">
      <c r="A33" s="11" t="s">
        <v>90</v>
      </c>
      <c r="B33" s="12">
        <v>26.7</v>
      </c>
    </row>
    <row r="34" spans="1:2" x14ac:dyDescent="0.3">
      <c r="A34" s="14" t="s">
        <v>93</v>
      </c>
      <c r="B34" s="15">
        <v>24.3</v>
      </c>
    </row>
    <row r="35" spans="1:2" x14ac:dyDescent="0.3">
      <c r="A35" s="14" t="s">
        <v>96</v>
      </c>
      <c r="B35" s="15">
        <v>27</v>
      </c>
    </row>
    <row r="36" spans="1:2" x14ac:dyDescent="0.3">
      <c r="A36" s="14" t="s">
        <v>99</v>
      </c>
      <c r="B36" s="15">
        <v>26.6</v>
      </c>
    </row>
    <row r="37" spans="1:2" ht="14.4" customHeight="1" x14ac:dyDescent="0.3">
      <c r="A37" s="20" t="s">
        <v>8</v>
      </c>
      <c r="B37" s="21">
        <v>26.4</v>
      </c>
    </row>
    <row r="38" spans="1:2" x14ac:dyDescent="0.3">
      <c r="A38" s="23" t="s">
        <v>34</v>
      </c>
      <c r="B38" s="24">
        <v>26.2</v>
      </c>
    </row>
    <row r="39" spans="1:2" x14ac:dyDescent="0.3">
      <c r="A39" s="23" t="s">
        <v>22</v>
      </c>
      <c r="B39" s="24">
        <v>26.5</v>
      </c>
    </row>
    <row r="40" spans="1:2" x14ac:dyDescent="0.3">
      <c r="A40" s="23" t="s">
        <v>37</v>
      </c>
      <c r="B40" s="24">
        <v>26.3</v>
      </c>
    </row>
    <row r="41" spans="1:2" x14ac:dyDescent="0.3">
      <c r="A41" s="23" t="s">
        <v>10</v>
      </c>
      <c r="B41" s="24">
        <v>26.3</v>
      </c>
    </row>
    <row r="42" spans="1:2" x14ac:dyDescent="0.3">
      <c r="A42" s="23" t="s">
        <v>67</v>
      </c>
      <c r="B42" s="24">
        <v>26.7</v>
      </c>
    </row>
    <row r="43" spans="1:2" x14ac:dyDescent="0.3">
      <c r="A43" s="23" t="s">
        <v>82</v>
      </c>
      <c r="B43" s="24">
        <v>26.6</v>
      </c>
    </row>
    <row r="44" spans="1:2" x14ac:dyDescent="0.3">
      <c r="A44" s="23" t="s">
        <v>77</v>
      </c>
      <c r="B44" s="24">
        <v>26.7</v>
      </c>
    </row>
    <row r="45" spans="1:2" x14ac:dyDescent="0.3">
      <c r="A45" s="26" t="s">
        <v>36</v>
      </c>
      <c r="B45" s="27">
        <v>26.7</v>
      </c>
    </row>
    <row r="46" spans="1:2" ht="22.05" customHeight="1" x14ac:dyDescent="0.3">
      <c r="A46" s="20" t="s">
        <v>116</v>
      </c>
      <c r="B46" s="21">
        <v>26.3</v>
      </c>
    </row>
    <row r="47" spans="1:2" ht="22.05" customHeight="1" x14ac:dyDescent="0.3">
      <c r="A47" s="26" t="s">
        <v>118</v>
      </c>
      <c r="B47" s="27">
        <v>26.3</v>
      </c>
    </row>
    <row r="48" spans="1:2" x14ac:dyDescent="0.3">
      <c r="A48" s="29" t="s">
        <v>121</v>
      </c>
      <c r="B48" s="30">
        <v>27.1</v>
      </c>
    </row>
    <row r="49" spans="1:2" x14ac:dyDescent="0.3">
      <c r="A49" s="32" t="s">
        <v>42</v>
      </c>
      <c r="B49" s="33">
        <v>27.3</v>
      </c>
    </row>
    <row r="50" spans="1:2" x14ac:dyDescent="0.3">
      <c r="A50" s="32" t="s">
        <v>79</v>
      </c>
      <c r="B50" s="33">
        <v>27.1</v>
      </c>
    </row>
    <row r="51" spans="1:2" x14ac:dyDescent="0.3">
      <c r="A51" s="35" t="s">
        <v>52</v>
      </c>
      <c r="B51" s="36">
        <v>27.3</v>
      </c>
    </row>
    <row r="52" spans="1:2" ht="15" customHeight="1" x14ac:dyDescent="0.3">
      <c r="A52" s="29" t="s">
        <v>92</v>
      </c>
      <c r="B52" s="30">
        <v>23.4</v>
      </c>
    </row>
    <row r="53" spans="1:2" x14ac:dyDescent="0.3">
      <c r="A53" s="32" t="s">
        <v>103</v>
      </c>
      <c r="B53" s="33">
        <v>22.4</v>
      </c>
    </row>
    <row r="54" spans="1:2" x14ac:dyDescent="0.3">
      <c r="A54" s="32" t="s">
        <v>104</v>
      </c>
      <c r="B54" s="33">
        <v>22.9</v>
      </c>
    </row>
    <row r="55" spans="1:2" x14ac:dyDescent="0.3">
      <c r="A55" s="32" t="s">
        <v>109</v>
      </c>
      <c r="B55" s="33">
        <v>22.2</v>
      </c>
    </row>
    <row r="56" spans="1:2" x14ac:dyDescent="0.3">
      <c r="A56" s="32" t="s">
        <v>98</v>
      </c>
      <c r="B56" s="33">
        <v>22.3</v>
      </c>
    </row>
    <row r="57" spans="1:2" x14ac:dyDescent="0.3">
      <c r="A57" s="32" t="s">
        <v>106</v>
      </c>
      <c r="B57" s="33">
        <v>22.2</v>
      </c>
    </row>
    <row r="58" spans="1:2" x14ac:dyDescent="0.3">
      <c r="A58" s="32" t="s">
        <v>128</v>
      </c>
      <c r="B58" s="33">
        <v>24.8</v>
      </c>
    </row>
    <row r="59" spans="1:2" x14ac:dyDescent="0.3">
      <c r="A59" s="35" t="s">
        <v>108</v>
      </c>
      <c r="B59" s="36">
        <v>23.1</v>
      </c>
    </row>
    <row r="60" spans="1:2" x14ac:dyDescent="0.3">
      <c r="A60" s="29" t="s">
        <v>88</v>
      </c>
      <c r="B60" s="30">
        <v>26.8</v>
      </c>
    </row>
    <row r="61" spans="1:2" x14ac:dyDescent="0.3">
      <c r="A61" s="32" t="s">
        <v>85</v>
      </c>
      <c r="B61" s="33">
        <v>27.1</v>
      </c>
    </row>
    <row r="62" spans="1:2" x14ac:dyDescent="0.3">
      <c r="A62" s="32" t="s">
        <v>136</v>
      </c>
      <c r="B62" s="33">
        <v>24</v>
      </c>
    </row>
    <row r="63" spans="1:2" x14ac:dyDescent="0.3">
      <c r="A63" s="32" t="s">
        <v>107</v>
      </c>
      <c r="B63" s="33">
        <v>26.9</v>
      </c>
    </row>
    <row r="64" spans="1:2" x14ac:dyDescent="0.3">
      <c r="A64" s="32" t="s">
        <v>138</v>
      </c>
      <c r="B64" s="33">
        <v>26.9</v>
      </c>
    </row>
    <row r="65" spans="1:2" x14ac:dyDescent="0.3">
      <c r="A65" s="35" t="s">
        <v>117</v>
      </c>
      <c r="B65" s="36">
        <v>26.6</v>
      </c>
    </row>
    <row r="66" spans="1:2" x14ac:dyDescent="0.3">
      <c r="A66" s="29" t="s">
        <v>140</v>
      </c>
      <c r="B66" s="30">
        <v>27.1</v>
      </c>
    </row>
    <row r="67" spans="1:2" x14ac:dyDescent="0.3">
      <c r="A67" s="32" t="s">
        <v>5</v>
      </c>
      <c r="B67" s="33">
        <v>27.1</v>
      </c>
    </row>
    <row r="68" spans="1:2" x14ac:dyDescent="0.3">
      <c r="A68" s="32" t="s">
        <v>144</v>
      </c>
      <c r="B68" s="33">
        <v>27.2</v>
      </c>
    </row>
    <row r="69" spans="1:2" x14ac:dyDescent="0.3">
      <c r="A69" s="32" t="s">
        <v>145</v>
      </c>
      <c r="B69" s="33">
        <v>27.4</v>
      </c>
    </row>
    <row r="70" spans="1:2" x14ac:dyDescent="0.3">
      <c r="A70" s="32" t="s">
        <v>146</v>
      </c>
      <c r="B70" s="33">
        <v>27.1</v>
      </c>
    </row>
    <row r="71" spans="1:2" x14ac:dyDescent="0.3">
      <c r="A71" s="32" t="s">
        <v>13</v>
      </c>
      <c r="B71" s="33">
        <v>27.6</v>
      </c>
    </row>
    <row r="72" spans="1:2" x14ac:dyDescent="0.3">
      <c r="A72" s="32" t="s">
        <v>129</v>
      </c>
      <c r="B72" s="33">
        <v>27.2</v>
      </c>
    </row>
    <row r="73" spans="1:2" x14ac:dyDescent="0.3">
      <c r="A73" s="32" t="s">
        <v>62</v>
      </c>
      <c r="B73" s="33">
        <v>27.7</v>
      </c>
    </row>
    <row r="74" spans="1:2" x14ac:dyDescent="0.3">
      <c r="A74" s="32" t="s">
        <v>91</v>
      </c>
      <c r="B74" s="33">
        <v>27.6</v>
      </c>
    </row>
    <row r="75" spans="1:2" x14ac:dyDescent="0.3">
      <c r="A75" s="32" t="s">
        <v>81</v>
      </c>
      <c r="B75" s="33">
        <v>27.3</v>
      </c>
    </row>
    <row r="76" spans="1:2" x14ac:dyDescent="0.3">
      <c r="A76" s="32" t="s">
        <v>40</v>
      </c>
      <c r="B76" s="33">
        <v>27.6</v>
      </c>
    </row>
    <row r="77" spans="1:2" x14ac:dyDescent="0.3">
      <c r="A77" s="35" t="s">
        <v>9</v>
      </c>
      <c r="B77" s="36">
        <v>27.2</v>
      </c>
    </row>
    <row r="78" spans="1:2" ht="22.95" customHeight="1" x14ac:dyDescent="0.3">
      <c r="A78" s="29" t="s">
        <v>28</v>
      </c>
      <c r="B78" s="30">
        <v>23.3</v>
      </c>
    </row>
    <row r="79" spans="1:2" ht="22.95" customHeight="1" x14ac:dyDescent="0.3">
      <c r="A79" s="35" t="s">
        <v>19</v>
      </c>
      <c r="B79" s="36">
        <v>23.5</v>
      </c>
    </row>
    <row r="80" spans="1:2" x14ac:dyDescent="0.3">
      <c r="A80" s="29" t="s">
        <v>111</v>
      </c>
      <c r="B80" s="30">
        <v>26.5</v>
      </c>
    </row>
    <row r="81" spans="1:2" x14ac:dyDescent="0.3">
      <c r="A81" s="32" t="s">
        <v>115</v>
      </c>
      <c r="B81" s="33">
        <v>26.9</v>
      </c>
    </row>
    <row r="82" spans="1:2" x14ac:dyDescent="0.3">
      <c r="A82" s="35" t="s">
        <v>114</v>
      </c>
      <c r="B82" s="36">
        <v>26.4</v>
      </c>
    </row>
    <row r="83" spans="1:2" x14ac:dyDescent="0.3">
      <c r="A83" s="29" t="s">
        <v>20</v>
      </c>
      <c r="B83" s="30">
        <v>27.2</v>
      </c>
    </row>
    <row r="84" spans="1:2" x14ac:dyDescent="0.3">
      <c r="A84" s="32" t="s">
        <v>156</v>
      </c>
      <c r="B84" s="33">
        <v>27.1</v>
      </c>
    </row>
    <row r="85" spans="1:2" x14ac:dyDescent="0.3">
      <c r="A85" s="32" t="s">
        <v>157</v>
      </c>
      <c r="B85" s="33">
        <v>27.2</v>
      </c>
    </row>
    <row r="86" spans="1:2" x14ac:dyDescent="0.3">
      <c r="A86" s="32" t="s">
        <v>74</v>
      </c>
      <c r="B86" s="33">
        <v>27.1</v>
      </c>
    </row>
    <row r="87" spans="1:2" x14ac:dyDescent="0.3">
      <c r="A87" s="32" t="s">
        <v>72</v>
      </c>
      <c r="B87" s="33">
        <v>26.8</v>
      </c>
    </row>
    <row r="88" spans="1:2" x14ac:dyDescent="0.3">
      <c r="A88" s="32" t="s">
        <v>159</v>
      </c>
      <c r="B88" s="33">
        <v>26.9</v>
      </c>
    </row>
    <row r="89" spans="1:2" x14ac:dyDescent="0.3">
      <c r="A89" s="32" t="s">
        <v>161</v>
      </c>
      <c r="B89" s="33">
        <v>27.1</v>
      </c>
    </row>
    <row r="90" spans="1:2" x14ac:dyDescent="0.3">
      <c r="A90" s="32" t="s">
        <v>158</v>
      </c>
      <c r="B90" s="33">
        <v>26.3</v>
      </c>
    </row>
    <row r="91" spans="1:2" x14ac:dyDescent="0.3">
      <c r="A91" s="32" t="s">
        <v>49</v>
      </c>
      <c r="B91" s="33">
        <v>27.2</v>
      </c>
    </row>
    <row r="92" spans="1:2" x14ac:dyDescent="0.3">
      <c r="A92" s="32" t="s">
        <v>95</v>
      </c>
      <c r="B92" s="33">
        <v>26.9</v>
      </c>
    </row>
    <row r="93" spans="1:2" x14ac:dyDescent="0.3">
      <c r="A93" s="32" t="s">
        <v>31</v>
      </c>
      <c r="B93" s="33">
        <v>27.1</v>
      </c>
    </row>
    <row r="94" spans="1:2" x14ac:dyDescent="0.3">
      <c r="A94" s="35" t="s">
        <v>60</v>
      </c>
      <c r="B94" s="36">
        <v>26.9</v>
      </c>
    </row>
    <row r="95" spans="1:2" x14ac:dyDescent="0.3">
      <c r="A95" s="38" t="s">
        <v>167</v>
      </c>
      <c r="B95" s="39">
        <v>26.7</v>
      </c>
    </row>
    <row r="96" spans="1:2" x14ac:dyDescent="0.3">
      <c r="A96" s="41" t="s">
        <v>168</v>
      </c>
      <c r="B96" s="42">
        <v>26.7</v>
      </c>
    </row>
    <row r="97" spans="1:2" x14ac:dyDescent="0.3">
      <c r="A97" s="44" t="s">
        <v>169</v>
      </c>
      <c r="B97" s="45">
        <v>26.7</v>
      </c>
    </row>
    <row r="98" spans="1:2" x14ac:dyDescent="0.3">
      <c r="A98" s="38" t="s">
        <v>68</v>
      </c>
      <c r="B98" s="39">
        <v>26</v>
      </c>
    </row>
    <row r="99" spans="1:2" x14ac:dyDescent="0.3">
      <c r="A99" s="41" t="s">
        <v>119</v>
      </c>
      <c r="B99" s="42">
        <v>23.8</v>
      </c>
    </row>
    <row r="100" spans="1:2" x14ac:dyDescent="0.3">
      <c r="A100" s="41" t="s">
        <v>130</v>
      </c>
      <c r="B100" s="42">
        <v>21.7</v>
      </c>
    </row>
    <row r="101" spans="1:2" x14ac:dyDescent="0.3">
      <c r="A101" s="41" t="s">
        <v>134</v>
      </c>
      <c r="B101" s="42">
        <v>21.3</v>
      </c>
    </row>
    <row r="102" spans="1:2" x14ac:dyDescent="0.3">
      <c r="A102" s="41" t="s">
        <v>163</v>
      </c>
      <c r="B102" s="42">
        <v>25.8</v>
      </c>
    </row>
    <row r="103" spans="1:2" x14ac:dyDescent="0.3">
      <c r="A103" s="41" t="s">
        <v>132</v>
      </c>
      <c r="B103" s="42">
        <v>20.8</v>
      </c>
    </row>
    <row r="104" spans="1:2" x14ac:dyDescent="0.3">
      <c r="A104" s="41" t="s">
        <v>100</v>
      </c>
      <c r="B104" s="42">
        <v>25.6</v>
      </c>
    </row>
    <row r="105" spans="1:2" x14ac:dyDescent="0.3">
      <c r="A105" s="41" t="s">
        <v>76</v>
      </c>
      <c r="B105" s="42">
        <v>25.5</v>
      </c>
    </row>
    <row r="106" spans="1:2" x14ac:dyDescent="0.3">
      <c r="A106" s="41" t="s">
        <v>51</v>
      </c>
      <c r="B106" s="42">
        <v>21.1</v>
      </c>
    </row>
    <row r="107" spans="1:2" x14ac:dyDescent="0.3">
      <c r="A107" s="41" t="s">
        <v>41</v>
      </c>
      <c r="B107" s="42">
        <v>25.8</v>
      </c>
    </row>
    <row r="108" spans="1:2" x14ac:dyDescent="0.3">
      <c r="A108" s="44" t="s">
        <v>7</v>
      </c>
      <c r="B108" s="45">
        <v>26</v>
      </c>
    </row>
    <row r="109" spans="1:2" x14ac:dyDescent="0.3">
      <c r="A109" s="38" t="s">
        <v>174</v>
      </c>
      <c r="B109" s="39">
        <v>26</v>
      </c>
    </row>
    <row r="110" spans="1:2" x14ac:dyDescent="0.3">
      <c r="A110" s="41" t="s">
        <v>164</v>
      </c>
      <c r="B110" s="42">
        <v>22.3</v>
      </c>
    </row>
    <row r="111" spans="1:2" x14ac:dyDescent="0.3">
      <c r="A111" s="41" t="s">
        <v>102</v>
      </c>
      <c r="B111" s="42">
        <v>25.6</v>
      </c>
    </row>
    <row r="112" spans="1:2" x14ac:dyDescent="0.3">
      <c r="A112" s="44" t="s">
        <v>97</v>
      </c>
      <c r="B112" s="45">
        <v>25.8</v>
      </c>
    </row>
    <row r="113" spans="1:2" x14ac:dyDescent="0.3">
      <c r="A113" s="38" t="s">
        <v>135</v>
      </c>
      <c r="B113" s="39">
        <v>26.7</v>
      </c>
    </row>
    <row r="114" spans="1:2" x14ac:dyDescent="0.3">
      <c r="A114" s="41" t="s">
        <v>110</v>
      </c>
      <c r="B114" s="42">
        <v>26.7</v>
      </c>
    </row>
    <row r="115" spans="1:2" x14ac:dyDescent="0.3">
      <c r="A115" s="44" t="s">
        <v>78</v>
      </c>
      <c r="B115" s="45">
        <v>26.9</v>
      </c>
    </row>
    <row r="116" spans="1:2" ht="19.95" customHeight="1" x14ac:dyDescent="0.3">
      <c r="A116" s="38" t="s">
        <v>57</v>
      </c>
      <c r="B116" s="39">
        <v>26</v>
      </c>
    </row>
    <row r="117" spans="1:2" ht="19.95" customHeight="1" x14ac:dyDescent="0.3">
      <c r="A117" s="41" t="s">
        <v>123</v>
      </c>
      <c r="B117" s="42">
        <v>26.4</v>
      </c>
    </row>
    <row r="118" spans="1:2" ht="19.95" customHeight="1" x14ac:dyDescent="0.3">
      <c r="A118" s="44" t="s">
        <v>16</v>
      </c>
      <c r="B118" s="45">
        <v>25.9</v>
      </c>
    </row>
    <row r="119" spans="1:2" ht="16.05" customHeight="1" x14ac:dyDescent="0.3">
      <c r="A119" s="38" t="s">
        <v>179</v>
      </c>
      <c r="B119" s="39">
        <v>26.9</v>
      </c>
    </row>
    <row r="120" spans="1:2" ht="16.05" customHeight="1" x14ac:dyDescent="0.3">
      <c r="A120" s="41" t="s">
        <v>162</v>
      </c>
      <c r="B120" s="42">
        <v>26.4</v>
      </c>
    </row>
    <row r="121" spans="1:2" ht="16.05" customHeight="1" x14ac:dyDescent="0.3">
      <c r="A121" s="44" t="s">
        <v>27</v>
      </c>
      <c r="B121" s="45">
        <v>27</v>
      </c>
    </row>
    <row r="122" spans="1:2" x14ac:dyDescent="0.3">
      <c r="A122" s="38" t="s">
        <v>181</v>
      </c>
      <c r="B122" s="39">
        <v>26.2</v>
      </c>
    </row>
    <row r="123" spans="1:2" x14ac:dyDescent="0.3">
      <c r="A123" s="41" t="s">
        <v>182</v>
      </c>
      <c r="B123" s="42">
        <v>26.6</v>
      </c>
    </row>
    <row r="124" spans="1:2" x14ac:dyDescent="0.3">
      <c r="A124" s="41" t="s">
        <v>184</v>
      </c>
      <c r="B124" s="42">
        <v>26.5</v>
      </c>
    </row>
    <row r="125" spans="1:2" x14ac:dyDescent="0.3">
      <c r="A125" s="41" t="s">
        <v>137</v>
      </c>
      <c r="B125" s="42">
        <v>26.2</v>
      </c>
    </row>
    <row r="126" spans="1:2" x14ac:dyDescent="0.3">
      <c r="A126" s="44" t="s">
        <v>33</v>
      </c>
      <c r="B126" s="45">
        <v>26.4</v>
      </c>
    </row>
    <row r="127" spans="1:2" ht="16.95" customHeight="1" x14ac:dyDescent="0.3">
      <c r="A127" s="38" t="s">
        <v>186</v>
      </c>
      <c r="B127" s="39">
        <v>26.3</v>
      </c>
    </row>
    <row r="128" spans="1:2" ht="16.95" customHeight="1" x14ac:dyDescent="0.3">
      <c r="A128" s="41" t="s">
        <v>187</v>
      </c>
      <c r="B128" s="42">
        <v>26.5</v>
      </c>
    </row>
    <row r="129" spans="1:2" ht="16.95" customHeight="1" x14ac:dyDescent="0.3">
      <c r="A129" s="41" t="s">
        <v>188</v>
      </c>
      <c r="B129" s="42">
        <v>26.3</v>
      </c>
    </row>
    <row r="130" spans="1:2" ht="16.95" customHeight="1" x14ac:dyDescent="0.3">
      <c r="A130" s="44" t="s">
        <v>160</v>
      </c>
      <c r="B130" s="45">
        <v>25.4</v>
      </c>
    </row>
    <row r="131" spans="1:2" x14ac:dyDescent="0.3">
      <c r="A131" s="47" t="s">
        <v>153</v>
      </c>
      <c r="B131" s="48">
        <v>26.4</v>
      </c>
    </row>
    <row r="132" spans="1:2" x14ac:dyDescent="0.3">
      <c r="A132" s="50" t="s">
        <v>142</v>
      </c>
      <c r="B132" s="51">
        <v>26.7</v>
      </c>
    </row>
    <row r="133" spans="1:2" x14ac:dyDescent="0.3">
      <c r="A133" s="50" t="s">
        <v>151</v>
      </c>
      <c r="B133" s="51">
        <v>27.1</v>
      </c>
    </row>
    <row r="134" spans="1:2" x14ac:dyDescent="0.3">
      <c r="A134" s="50" t="s">
        <v>185</v>
      </c>
      <c r="B134" s="51">
        <v>27</v>
      </c>
    </row>
    <row r="135" spans="1:2" x14ac:dyDescent="0.3">
      <c r="A135" s="50" t="s">
        <v>154</v>
      </c>
      <c r="B135" s="51">
        <v>23.7</v>
      </c>
    </row>
    <row r="136" spans="1:2" x14ac:dyDescent="0.3">
      <c r="A136" s="50" t="s">
        <v>155</v>
      </c>
      <c r="B136" s="51">
        <v>26.9</v>
      </c>
    </row>
    <row r="137" spans="1:2" x14ac:dyDescent="0.3">
      <c r="A137" s="50" t="s">
        <v>147</v>
      </c>
      <c r="B137" s="51">
        <v>26.8</v>
      </c>
    </row>
    <row r="138" spans="1:2" x14ac:dyDescent="0.3">
      <c r="A138" s="50" t="s">
        <v>125</v>
      </c>
      <c r="B138" s="51">
        <v>27.3</v>
      </c>
    </row>
    <row r="139" spans="1:2" x14ac:dyDescent="0.3">
      <c r="A139" s="53" t="s">
        <v>46</v>
      </c>
      <c r="B139" s="54">
        <v>26.2</v>
      </c>
    </row>
    <row r="140" spans="1:2" ht="16.05" customHeight="1" x14ac:dyDescent="0.3">
      <c r="A140" s="47" t="s">
        <v>25</v>
      </c>
      <c r="B140" s="48">
        <v>26.7</v>
      </c>
    </row>
    <row r="141" spans="1:2" ht="16.05" customHeight="1" x14ac:dyDescent="0.3">
      <c r="A141" s="50" t="s">
        <v>113</v>
      </c>
      <c r="B141" s="51">
        <v>26.8</v>
      </c>
    </row>
    <row r="142" spans="1:2" ht="16.05" customHeight="1" x14ac:dyDescent="0.3">
      <c r="A142" s="50" t="s">
        <v>143</v>
      </c>
      <c r="B142" s="51">
        <v>26.1</v>
      </c>
    </row>
    <row r="143" spans="1:2" ht="16.05" customHeight="1" x14ac:dyDescent="0.3">
      <c r="A143" s="50" t="s">
        <v>112</v>
      </c>
      <c r="B143" s="51">
        <v>25</v>
      </c>
    </row>
    <row r="144" spans="1:2" ht="16.05" customHeight="1" x14ac:dyDescent="0.3">
      <c r="A144" s="50" t="s">
        <v>54</v>
      </c>
      <c r="B144" s="51">
        <v>26.9</v>
      </c>
    </row>
    <row r="145" spans="1:2" ht="16.05" customHeight="1" x14ac:dyDescent="0.3">
      <c r="A145" s="53" t="s">
        <v>15</v>
      </c>
      <c r="B145" s="54">
        <v>25.9</v>
      </c>
    </row>
    <row r="146" spans="1:2" ht="16.95" customHeight="1" x14ac:dyDescent="0.3">
      <c r="A146" s="47" t="s">
        <v>195</v>
      </c>
      <c r="B146" s="48">
        <v>26.3</v>
      </c>
    </row>
    <row r="147" spans="1:2" ht="16.95" customHeight="1" x14ac:dyDescent="0.3">
      <c r="A147" s="50" t="s">
        <v>197</v>
      </c>
      <c r="B147" s="51">
        <v>26</v>
      </c>
    </row>
    <row r="148" spans="1:2" ht="16.95" customHeight="1" x14ac:dyDescent="0.3">
      <c r="A148" s="50" t="s">
        <v>173</v>
      </c>
      <c r="B148" s="51">
        <v>25.6</v>
      </c>
    </row>
    <row r="149" spans="1:2" ht="16.95" customHeight="1" x14ac:dyDescent="0.3">
      <c r="A149" s="50" t="s">
        <v>150</v>
      </c>
      <c r="B149" s="51">
        <v>26.1</v>
      </c>
    </row>
    <row r="150" spans="1:2" ht="16.95" customHeight="1" x14ac:dyDescent="0.3">
      <c r="A150" s="50" t="s">
        <v>122</v>
      </c>
      <c r="B150" s="51">
        <v>25.6</v>
      </c>
    </row>
    <row r="151" spans="1:2" ht="16.95" customHeight="1" x14ac:dyDescent="0.3">
      <c r="A151" s="50" t="s">
        <v>84</v>
      </c>
      <c r="B151" s="51">
        <v>26.2</v>
      </c>
    </row>
    <row r="152" spans="1:2" ht="16.95" customHeight="1" x14ac:dyDescent="0.3">
      <c r="A152" s="53" t="s">
        <v>64</v>
      </c>
      <c r="B152" s="54">
        <v>26.5</v>
      </c>
    </row>
    <row r="153" spans="1:2" ht="16.05" customHeight="1" x14ac:dyDescent="0.3">
      <c r="A153" s="47" t="s">
        <v>199</v>
      </c>
      <c r="B153" s="48">
        <v>26.9</v>
      </c>
    </row>
    <row r="154" spans="1:2" ht="16.05" customHeight="1" x14ac:dyDescent="0.3">
      <c r="A154" s="50" t="s">
        <v>200</v>
      </c>
      <c r="B154" s="51">
        <v>26.9</v>
      </c>
    </row>
    <row r="155" spans="1:2" ht="16.05" customHeight="1" x14ac:dyDescent="0.3">
      <c r="A155" s="50" t="s">
        <v>193</v>
      </c>
      <c r="B155" s="51">
        <v>26.7</v>
      </c>
    </row>
    <row r="156" spans="1:2" ht="16.05" customHeight="1" x14ac:dyDescent="0.3">
      <c r="A156" s="50" t="s">
        <v>152</v>
      </c>
      <c r="B156" s="51">
        <v>25</v>
      </c>
    </row>
    <row r="157" spans="1:2" ht="16.05" customHeight="1" x14ac:dyDescent="0.3">
      <c r="A157" s="50" t="s">
        <v>149</v>
      </c>
      <c r="B157" s="51">
        <v>26.8</v>
      </c>
    </row>
    <row r="158" spans="1:2" ht="16.05" customHeight="1" x14ac:dyDescent="0.3">
      <c r="A158" s="50" t="s">
        <v>177</v>
      </c>
      <c r="B158" s="51">
        <v>26.7</v>
      </c>
    </row>
    <row r="159" spans="1:2" ht="16.05" customHeight="1" x14ac:dyDescent="0.3">
      <c r="A159" s="50" t="s">
        <v>131</v>
      </c>
      <c r="B159" s="51">
        <v>26.6</v>
      </c>
    </row>
    <row r="160" spans="1:2" ht="16.05" customHeight="1" x14ac:dyDescent="0.3">
      <c r="A160" s="53" t="s">
        <v>12</v>
      </c>
      <c r="B160" s="54">
        <v>26.5</v>
      </c>
    </row>
    <row r="161" spans="1:2" ht="14.4" customHeight="1" x14ac:dyDescent="0.3">
      <c r="A161" s="56" t="s">
        <v>175</v>
      </c>
      <c r="B161" s="57">
        <v>25.7</v>
      </c>
    </row>
    <row r="162" spans="1:2" x14ac:dyDescent="0.3">
      <c r="A162" s="59" t="s">
        <v>71</v>
      </c>
      <c r="B162" s="60">
        <v>25.8</v>
      </c>
    </row>
    <row r="163" spans="1:2" x14ac:dyDescent="0.3">
      <c r="A163" s="62" t="s">
        <v>59</v>
      </c>
      <c r="B163" s="63">
        <v>26.5</v>
      </c>
    </row>
    <row r="164" spans="1:2" x14ac:dyDescent="0.3">
      <c r="A164" s="56" t="s">
        <v>191</v>
      </c>
      <c r="B164" s="57">
        <v>25.1</v>
      </c>
    </row>
    <row r="165" spans="1:2" x14ac:dyDescent="0.3">
      <c r="A165" s="59" t="s">
        <v>176</v>
      </c>
      <c r="B165" s="60">
        <v>26</v>
      </c>
    </row>
    <row r="166" spans="1:2" x14ac:dyDescent="0.3">
      <c r="A166" s="59" t="s">
        <v>171</v>
      </c>
      <c r="B166" s="60">
        <v>25.5</v>
      </c>
    </row>
    <row r="167" spans="1:2" x14ac:dyDescent="0.3">
      <c r="A167" s="59" t="s">
        <v>87</v>
      </c>
      <c r="B167" s="60">
        <v>25.8</v>
      </c>
    </row>
    <row r="168" spans="1:2" x14ac:dyDescent="0.3">
      <c r="A168" s="62" t="s">
        <v>4</v>
      </c>
      <c r="B168" s="63">
        <v>25.8</v>
      </c>
    </row>
    <row r="169" spans="1:2" x14ac:dyDescent="0.3">
      <c r="A169" s="56" t="s">
        <v>202</v>
      </c>
      <c r="B169" s="57">
        <v>25.1</v>
      </c>
    </row>
    <row r="170" spans="1:2" x14ac:dyDescent="0.3">
      <c r="A170" s="59" t="s">
        <v>196</v>
      </c>
      <c r="B170" s="60">
        <v>25.1</v>
      </c>
    </row>
    <row r="171" spans="1:2" x14ac:dyDescent="0.3">
      <c r="A171" s="59" t="s">
        <v>183</v>
      </c>
      <c r="B171" s="60">
        <v>25.6</v>
      </c>
    </row>
    <row r="172" spans="1:2" x14ac:dyDescent="0.3">
      <c r="A172" s="59" t="s">
        <v>178</v>
      </c>
      <c r="B172" s="60">
        <v>26</v>
      </c>
    </row>
    <row r="173" spans="1:2" x14ac:dyDescent="0.3">
      <c r="A173" s="59" t="s">
        <v>172</v>
      </c>
      <c r="B173" s="60">
        <v>25.7</v>
      </c>
    </row>
    <row r="174" spans="1:2" x14ac:dyDescent="0.3">
      <c r="A174" s="59" t="s">
        <v>170</v>
      </c>
      <c r="B174" s="60">
        <v>24.2</v>
      </c>
    </row>
    <row r="175" spans="1:2" x14ac:dyDescent="0.3">
      <c r="A175" s="59" t="s">
        <v>127</v>
      </c>
      <c r="B175" s="60">
        <v>25.6</v>
      </c>
    </row>
    <row r="176" spans="1:2" x14ac:dyDescent="0.3">
      <c r="A176" s="62" t="s">
        <v>66</v>
      </c>
      <c r="B176" s="63">
        <v>25.7</v>
      </c>
    </row>
    <row r="177" spans="1:2" x14ac:dyDescent="0.3">
      <c r="A177" s="56" t="s">
        <v>141</v>
      </c>
      <c r="B177" s="57">
        <v>26.4</v>
      </c>
    </row>
    <row r="178" spans="1:2" x14ac:dyDescent="0.3">
      <c r="A178" s="59" t="s">
        <v>133</v>
      </c>
      <c r="B178" s="60">
        <v>26.5</v>
      </c>
    </row>
    <row r="179" spans="1:2" x14ac:dyDescent="0.3">
      <c r="A179" s="59" t="s">
        <v>105</v>
      </c>
      <c r="B179" s="60">
        <v>23.8</v>
      </c>
    </row>
    <row r="180" spans="1:2" x14ac:dyDescent="0.3">
      <c r="A180" s="62" t="s">
        <v>21</v>
      </c>
      <c r="B180" s="63">
        <v>24.1</v>
      </c>
    </row>
    <row r="181" spans="1:2" x14ac:dyDescent="0.3">
      <c r="A181" s="56" t="s">
        <v>124</v>
      </c>
      <c r="B181" s="57">
        <v>24.3</v>
      </c>
    </row>
    <row r="182" spans="1:2" x14ac:dyDescent="0.3">
      <c r="A182" s="59" t="s">
        <v>148</v>
      </c>
      <c r="B182" s="60">
        <v>24.9</v>
      </c>
    </row>
    <row r="183" spans="1:2" x14ac:dyDescent="0.3">
      <c r="A183" s="59" t="s">
        <v>94</v>
      </c>
      <c r="B183" s="60">
        <v>24.9</v>
      </c>
    </row>
    <row r="184" spans="1:2" x14ac:dyDescent="0.3">
      <c r="A184" s="59" t="s">
        <v>56</v>
      </c>
      <c r="B184" s="60">
        <v>25.7</v>
      </c>
    </row>
    <row r="185" spans="1:2" x14ac:dyDescent="0.3">
      <c r="A185" s="62" t="s">
        <v>48</v>
      </c>
      <c r="B185" s="63">
        <v>24.6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FBB3-818E-452B-BA40-1BAB148C63E9}">
  <dimension ref="A1:B187"/>
  <sheetViews>
    <sheetView zoomScale="140" zoomScaleNormal="140" workbookViewId="0">
      <selection activeCell="A4" sqref="A4"/>
    </sheetView>
  </sheetViews>
  <sheetFormatPr defaultRowHeight="14.4" x14ac:dyDescent="0.3"/>
  <cols>
    <col min="1" max="1" width="24.109375" bestFit="1" customWidth="1"/>
    <col min="2" max="2" width="26.33203125" bestFit="1" customWidth="1"/>
  </cols>
  <sheetData>
    <row r="1" spans="1:2" x14ac:dyDescent="0.3">
      <c r="A1" s="1" t="s">
        <v>205</v>
      </c>
      <c r="B1" s="65" t="s">
        <v>223</v>
      </c>
    </row>
    <row r="2" spans="1:2" ht="14.4" customHeight="1" x14ac:dyDescent="0.3">
      <c r="A2" s="2" t="s">
        <v>3</v>
      </c>
      <c r="B2" s="139">
        <v>16116</v>
      </c>
    </row>
    <row r="3" spans="1:2" ht="14.4" customHeight="1" x14ac:dyDescent="0.3">
      <c r="A3" s="5" t="s">
        <v>6</v>
      </c>
      <c r="B3" s="140">
        <v>21342</v>
      </c>
    </row>
    <row r="4" spans="1:2" ht="14.4" customHeight="1" x14ac:dyDescent="0.3">
      <c r="A4" s="5" t="s">
        <v>2</v>
      </c>
      <c r="B4" s="140">
        <v>103633</v>
      </c>
    </row>
    <row r="5" spans="1:2" x14ac:dyDescent="0.3">
      <c r="A5" s="5" t="s">
        <v>11</v>
      </c>
      <c r="B5" s="140">
        <v>68303</v>
      </c>
    </row>
    <row r="6" spans="1:2" x14ac:dyDescent="0.3">
      <c r="A6" s="8" t="s">
        <v>14</v>
      </c>
      <c r="B6" s="141">
        <v>25612</v>
      </c>
    </row>
    <row r="7" spans="1:2" ht="14.4" customHeight="1" x14ac:dyDescent="0.3">
      <c r="A7" s="2" t="s">
        <v>18</v>
      </c>
      <c r="B7" s="139">
        <v>7740</v>
      </c>
    </row>
    <row r="8" spans="1:2" x14ac:dyDescent="0.3">
      <c r="A8" s="5" t="s">
        <v>17</v>
      </c>
      <c r="B8" s="140">
        <v>31476</v>
      </c>
    </row>
    <row r="9" spans="1:2" x14ac:dyDescent="0.3">
      <c r="A9" s="5" t="s">
        <v>23</v>
      </c>
      <c r="B9" s="140">
        <v>12507</v>
      </c>
    </row>
    <row r="10" spans="1:2" x14ac:dyDescent="0.3">
      <c r="A10" s="8" t="s">
        <v>26</v>
      </c>
      <c r="B10" s="141">
        <v>6318</v>
      </c>
    </row>
    <row r="11" spans="1:2" x14ac:dyDescent="0.3">
      <c r="A11" s="2" t="s">
        <v>29</v>
      </c>
      <c r="B11" s="139">
        <v>41078</v>
      </c>
    </row>
    <row r="12" spans="1:2" x14ac:dyDescent="0.3">
      <c r="A12" s="5" t="s">
        <v>32</v>
      </c>
      <c r="B12" s="140">
        <v>8555</v>
      </c>
    </row>
    <row r="13" spans="1:2" x14ac:dyDescent="0.3">
      <c r="A13" s="5" t="s">
        <v>35</v>
      </c>
      <c r="B13" s="140">
        <v>24949</v>
      </c>
    </row>
    <row r="14" spans="1:2" x14ac:dyDescent="0.3">
      <c r="A14" s="5" t="s">
        <v>38</v>
      </c>
      <c r="B14" s="140">
        <v>18700</v>
      </c>
    </row>
    <row r="15" spans="1:2" x14ac:dyDescent="0.3">
      <c r="A15" s="8" t="s">
        <v>30</v>
      </c>
      <c r="B15" s="141">
        <v>7402</v>
      </c>
    </row>
    <row r="16" spans="1:2" ht="14.4" customHeight="1" x14ac:dyDescent="0.3">
      <c r="A16" s="11" t="s">
        <v>45</v>
      </c>
      <c r="B16" s="142">
        <v>32079</v>
      </c>
    </row>
    <row r="17" spans="1:2" x14ac:dyDescent="0.3">
      <c r="A17" s="14" t="s">
        <v>47</v>
      </c>
      <c r="B17" s="143">
        <v>7557</v>
      </c>
    </row>
    <row r="18" spans="1:2" x14ac:dyDescent="0.3">
      <c r="A18" s="14" t="s">
        <v>50</v>
      </c>
      <c r="B18" s="143">
        <v>79550</v>
      </c>
    </row>
    <row r="19" spans="1:2" x14ac:dyDescent="0.3">
      <c r="A19" s="14" t="s">
        <v>53</v>
      </c>
      <c r="B19" s="143">
        <v>22432</v>
      </c>
    </row>
    <row r="20" spans="1:2" x14ac:dyDescent="0.3">
      <c r="A20" s="14" t="s">
        <v>55</v>
      </c>
      <c r="B20" s="143">
        <v>9458</v>
      </c>
    </row>
    <row r="21" spans="1:2" x14ac:dyDescent="0.3">
      <c r="A21" s="14" t="s">
        <v>58</v>
      </c>
      <c r="B21" s="143">
        <v>61590</v>
      </c>
    </row>
    <row r="22" spans="1:2" x14ac:dyDescent="0.3">
      <c r="A22" s="14" t="s">
        <v>61</v>
      </c>
      <c r="B22" s="143">
        <v>60232</v>
      </c>
    </row>
    <row r="23" spans="1:2" x14ac:dyDescent="0.3">
      <c r="A23" s="14" t="s">
        <v>63</v>
      </c>
      <c r="B23" s="143">
        <v>33960</v>
      </c>
    </row>
    <row r="24" spans="1:2" x14ac:dyDescent="0.3">
      <c r="A24" s="14" t="s">
        <v>65</v>
      </c>
      <c r="B24" s="143">
        <v>12730</v>
      </c>
    </row>
    <row r="25" spans="1:2" x14ac:dyDescent="0.3">
      <c r="A25" s="17" t="s">
        <v>24</v>
      </c>
      <c r="B25" s="144">
        <v>16077</v>
      </c>
    </row>
    <row r="26" spans="1:2" x14ac:dyDescent="0.3">
      <c r="A26" s="11" t="s">
        <v>70</v>
      </c>
      <c r="B26" s="142">
        <v>7904</v>
      </c>
    </row>
    <row r="27" spans="1:2" x14ac:dyDescent="0.3">
      <c r="A27" s="14" t="s">
        <v>73</v>
      </c>
      <c r="B27" s="143">
        <v>20183</v>
      </c>
    </row>
    <row r="28" spans="1:2" x14ac:dyDescent="0.3">
      <c r="A28" s="14" t="s">
        <v>75</v>
      </c>
      <c r="B28" s="143">
        <v>16776</v>
      </c>
    </row>
    <row r="29" spans="1:2" x14ac:dyDescent="0.3">
      <c r="A29" s="17" t="s">
        <v>39</v>
      </c>
      <c r="B29" s="144">
        <v>75392</v>
      </c>
    </row>
    <row r="30" spans="1:2" ht="16.95" customHeight="1" x14ac:dyDescent="0.3">
      <c r="A30" s="11" t="s">
        <v>43</v>
      </c>
      <c r="B30" s="142">
        <v>34592</v>
      </c>
    </row>
    <row r="31" spans="1:2" ht="16.95" customHeight="1" x14ac:dyDescent="0.3">
      <c r="A31" s="14" t="s">
        <v>83</v>
      </c>
      <c r="B31" s="143">
        <v>11580</v>
      </c>
    </row>
    <row r="32" spans="1:2" ht="16.95" customHeight="1" x14ac:dyDescent="0.3">
      <c r="A32" s="17" t="s">
        <v>86</v>
      </c>
      <c r="B32" s="144">
        <v>18133</v>
      </c>
    </row>
    <row r="33" spans="1:2" x14ac:dyDescent="0.3">
      <c r="A33" s="11" t="s">
        <v>90</v>
      </c>
      <c r="B33" s="142">
        <v>6455</v>
      </c>
    </row>
    <row r="34" spans="1:2" x14ac:dyDescent="0.3">
      <c r="A34" s="14" t="s">
        <v>93</v>
      </c>
      <c r="B34" s="143">
        <v>16356</v>
      </c>
    </row>
    <row r="35" spans="1:2" x14ac:dyDescent="0.3">
      <c r="A35" s="14" t="s">
        <v>96</v>
      </c>
      <c r="B35" s="143">
        <v>14351</v>
      </c>
    </row>
    <row r="36" spans="1:2" x14ac:dyDescent="0.3">
      <c r="A36" s="14" t="s">
        <v>99</v>
      </c>
      <c r="B36" s="143">
        <v>7254</v>
      </c>
    </row>
    <row r="37" spans="1:2" ht="14.4" customHeight="1" x14ac:dyDescent="0.3">
      <c r="A37" s="20" t="s">
        <v>8</v>
      </c>
      <c r="B37" s="145">
        <v>85647</v>
      </c>
    </row>
    <row r="38" spans="1:2" x14ac:dyDescent="0.3">
      <c r="A38" s="23" t="s">
        <v>34</v>
      </c>
      <c r="B38" s="146">
        <v>131677</v>
      </c>
    </row>
    <row r="39" spans="1:2" x14ac:dyDescent="0.3">
      <c r="A39" s="23" t="s">
        <v>22</v>
      </c>
      <c r="B39" s="146">
        <v>230986</v>
      </c>
    </row>
    <row r="40" spans="1:2" x14ac:dyDescent="0.3">
      <c r="A40" s="23" t="s">
        <v>37</v>
      </c>
      <c r="B40" s="146">
        <v>38661</v>
      </c>
    </row>
    <row r="41" spans="1:2" x14ac:dyDescent="0.3">
      <c r="A41" s="23" t="s">
        <v>10</v>
      </c>
      <c r="B41" s="146">
        <v>26508</v>
      </c>
    </row>
    <row r="42" spans="1:2" x14ac:dyDescent="0.3">
      <c r="A42" s="23" t="s">
        <v>67</v>
      </c>
      <c r="B42" s="146">
        <v>2703391</v>
      </c>
    </row>
    <row r="43" spans="1:2" x14ac:dyDescent="0.3">
      <c r="A43" s="23" t="s">
        <v>82</v>
      </c>
      <c r="B43" s="146">
        <v>55035</v>
      </c>
    </row>
    <row r="44" spans="1:2" x14ac:dyDescent="0.3">
      <c r="A44" s="23" t="s">
        <v>77</v>
      </c>
      <c r="B44" s="146">
        <v>368918</v>
      </c>
    </row>
    <row r="45" spans="1:2" x14ac:dyDescent="0.3">
      <c r="A45" s="26" t="s">
        <v>36</v>
      </c>
      <c r="B45" s="147">
        <v>81581</v>
      </c>
    </row>
    <row r="46" spans="1:2" ht="22.05" customHeight="1" x14ac:dyDescent="0.3">
      <c r="A46" s="20" t="s">
        <v>116</v>
      </c>
      <c r="B46" s="145">
        <v>74145</v>
      </c>
    </row>
    <row r="47" spans="1:2" ht="22.05" customHeight="1" x14ac:dyDescent="0.3">
      <c r="A47" s="26" t="s">
        <v>118</v>
      </c>
      <c r="B47" s="147">
        <v>69688</v>
      </c>
    </row>
    <row r="48" spans="1:2" x14ac:dyDescent="0.3">
      <c r="A48" s="29" t="s">
        <v>121</v>
      </c>
      <c r="B48" s="148">
        <v>13988</v>
      </c>
    </row>
    <row r="49" spans="1:2" x14ac:dyDescent="0.3">
      <c r="A49" s="32" t="s">
        <v>42</v>
      </c>
      <c r="B49" s="149">
        <v>8833</v>
      </c>
    </row>
    <row r="50" spans="1:2" x14ac:dyDescent="0.3">
      <c r="A50" s="32" t="s">
        <v>79</v>
      </c>
      <c r="B50" s="149">
        <v>14195</v>
      </c>
    </row>
    <row r="51" spans="1:2" x14ac:dyDescent="0.3">
      <c r="A51" s="35" t="s">
        <v>52</v>
      </c>
      <c r="B51" s="150">
        <v>23340</v>
      </c>
    </row>
    <row r="52" spans="1:2" x14ac:dyDescent="0.3">
      <c r="A52" s="29" t="s">
        <v>92</v>
      </c>
      <c r="B52" s="148">
        <v>61916</v>
      </c>
    </row>
    <row r="53" spans="1:2" x14ac:dyDescent="0.3">
      <c r="A53" s="32" t="s">
        <v>103</v>
      </c>
      <c r="B53" s="149">
        <v>35295</v>
      </c>
    </row>
    <row r="54" spans="1:2" x14ac:dyDescent="0.3">
      <c r="A54" s="32" t="s">
        <v>104</v>
      </c>
      <c r="B54" s="149">
        <v>77111</v>
      </c>
    </row>
    <row r="55" spans="1:2" x14ac:dyDescent="0.3">
      <c r="A55" s="32" t="s">
        <v>109</v>
      </c>
      <c r="B55" s="149">
        <v>48354</v>
      </c>
    </row>
    <row r="56" spans="1:2" x14ac:dyDescent="0.3">
      <c r="A56" s="32" t="s">
        <v>98</v>
      </c>
      <c r="B56" s="149">
        <v>25165</v>
      </c>
    </row>
    <row r="57" spans="1:2" x14ac:dyDescent="0.3">
      <c r="A57" s="32" t="s">
        <v>106</v>
      </c>
      <c r="B57" s="149">
        <v>40921</v>
      </c>
    </row>
    <row r="58" spans="1:2" x14ac:dyDescent="0.3">
      <c r="A58" s="32" t="s">
        <v>128</v>
      </c>
      <c r="B58" s="149">
        <v>18201</v>
      </c>
    </row>
    <row r="59" spans="1:2" x14ac:dyDescent="0.3">
      <c r="A59" s="35" t="s">
        <v>108</v>
      </c>
      <c r="B59" s="150">
        <v>17763</v>
      </c>
    </row>
    <row r="60" spans="1:2" x14ac:dyDescent="0.3">
      <c r="A60" s="29" t="s">
        <v>88</v>
      </c>
      <c r="B60" s="148">
        <v>18520</v>
      </c>
    </row>
    <row r="61" spans="1:2" x14ac:dyDescent="0.3">
      <c r="A61" s="32" t="s">
        <v>85</v>
      </c>
      <c r="B61" s="149">
        <v>18279</v>
      </c>
    </row>
    <row r="62" spans="1:2" x14ac:dyDescent="0.3">
      <c r="A62" s="32" t="s">
        <v>136</v>
      </c>
      <c r="B62" s="149">
        <v>12358</v>
      </c>
    </row>
    <row r="63" spans="1:2" x14ac:dyDescent="0.3">
      <c r="A63" s="32" t="s">
        <v>107</v>
      </c>
      <c r="B63" s="149">
        <v>11052</v>
      </c>
    </row>
    <row r="64" spans="1:2" x14ac:dyDescent="0.3">
      <c r="A64" s="32" t="s">
        <v>138</v>
      </c>
      <c r="B64" s="149">
        <v>38064</v>
      </c>
    </row>
    <row r="65" spans="1:2" x14ac:dyDescent="0.3">
      <c r="A65" s="35" t="s">
        <v>117</v>
      </c>
      <c r="B65" s="150">
        <v>42148</v>
      </c>
    </row>
    <row r="66" spans="1:2" x14ac:dyDescent="0.3">
      <c r="A66" s="29" t="s">
        <v>140</v>
      </c>
      <c r="B66" s="148">
        <v>22830</v>
      </c>
    </row>
    <row r="67" spans="1:2" x14ac:dyDescent="0.3">
      <c r="A67" s="32" t="s">
        <v>5</v>
      </c>
      <c r="B67" s="149">
        <v>11407</v>
      </c>
    </row>
    <row r="68" spans="1:2" x14ac:dyDescent="0.3">
      <c r="A68" s="32" t="s">
        <v>144</v>
      </c>
      <c r="B68" s="149">
        <v>27822</v>
      </c>
    </row>
    <row r="69" spans="1:2" x14ac:dyDescent="0.3">
      <c r="A69" s="32" t="s">
        <v>145</v>
      </c>
      <c r="B69" s="149">
        <v>20351</v>
      </c>
    </row>
    <row r="70" spans="1:2" x14ac:dyDescent="0.3">
      <c r="A70" s="32" t="s">
        <v>146</v>
      </c>
      <c r="B70" s="149">
        <v>42595</v>
      </c>
    </row>
    <row r="71" spans="1:2" x14ac:dyDescent="0.3">
      <c r="A71" s="32" t="s">
        <v>13</v>
      </c>
      <c r="B71" s="149">
        <v>55170</v>
      </c>
    </row>
    <row r="72" spans="1:2" x14ac:dyDescent="0.3">
      <c r="A72" s="32" t="s">
        <v>129</v>
      </c>
      <c r="B72" s="149">
        <v>25121</v>
      </c>
    </row>
    <row r="73" spans="1:2" x14ac:dyDescent="0.3">
      <c r="A73" s="32" t="s">
        <v>62</v>
      </c>
      <c r="B73" s="149">
        <v>13112</v>
      </c>
    </row>
    <row r="74" spans="1:2" x14ac:dyDescent="0.3">
      <c r="A74" s="32" t="s">
        <v>91</v>
      </c>
      <c r="B74" s="149">
        <v>64147</v>
      </c>
    </row>
    <row r="75" spans="1:2" x14ac:dyDescent="0.3">
      <c r="A75" s="32" t="s">
        <v>81</v>
      </c>
      <c r="B75" s="149">
        <v>32851</v>
      </c>
    </row>
    <row r="76" spans="1:2" x14ac:dyDescent="0.3">
      <c r="A76" s="32" t="s">
        <v>40</v>
      </c>
      <c r="B76" s="149">
        <v>15069</v>
      </c>
    </row>
    <row r="77" spans="1:2" x14ac:dyDescent="0.3">
      <c r="A77" s="35" t="s">
        <v>9</v>
      </c>
      <c r="B77" s="150">
        <v>63556</v>
      </c>
    </row>
    <row r="78" spans="1:2" ht="22.95" customHeight="1" x14ac:dyDescent="0.3">
      <c r="A78" s="29" t="s">
        <v>28</v>
      </c>
      <c r="B78" s="148">
        <v>15309</v>
      </c>
    </row>
    <row r="79" spans="1:2" ht="22.95" customHeight="1" x14ac:dyDescent="0.3">
      <c r="A79" s="35" t="s">
        <v>19</v>
      </c>
      <c r="B79" s="150">
        <v>11846</v>
      </c>
    </row>
    <row r="80" spans="1:2" x14ac:dyDescent="0.3">
      <c r="A80" s="29" t="s">
        <v>111</v>
      </c>
      <c r="B80" s="148">
        <v>43719</v>
      </c>
    </row>
    <row r="81" spans="1:2" x14ac:dyDescent="0.3">
      <c r="A81" s="32" t="s">
        <v>115</v>
      </c>
      <c r="B81" s="149">
        <v>20126</v>
      </c>
    </row>
    <row r="82" spans="1:2" x14ac:dyDescent="0.3">
      <c r="A82" s="35" t="s">
        <v>114</v>
      </c>
      <c r="B82" s="150">
        <v>10410</v>
      </c>
    </row>
    <row r="83" spans="1:2" x14ac:dyDescent="0.3">
      <c r="A83" s="29" t="s">
        <v>20</v>
      </c>
      <c r="B83" s="148">
        <v>212437</v>
      </c>
    </row>
    <row r="84" spans="1:2" x14ac:dyDescent="0.3">
      <c r="A84" s="32" t="s">
        <v>156</v>
      </c>
      <c r="B84" s="149">
        <v>7758</v>
      </c>
    </row>
    <row r="85" spans="1:2" x14ac:dyDescent="0.3">
      <c r="A85" s="32" t="s">
        <v>157</v>
      </c>
      <c r="B85" s="149">
        <v>32851</v>
      </c>
    </row>
    <row r="86" spans="1:2" x14ac:dyDescent="0.3">
      <c r="A86" s="32" t="s">
        <v>74</v>
      </c>
      <c r="B86" s="149">
        <v>6565</v>
      </c>
    </row>
    <row r="87" spans="1:2" x14ac:dyDescent="0.3">
      <c r="A87" s="32" t="s">
        <v>72</v>
      </c>
      <c r="B87" s="149">
        <v>14561</v>
      </c>
    </row>
    <row r="88" spans="1:2" x14ac:dyDescent="0.3">
      <c r="A88" s="32" t="s">
        <v>159</v>
      </c>
      <c r="B88" s="149">
        <v>13965</v>
      </c>
    </row>
    <row r="89" spans="1:2" x14ac:dyDescent="0.3">
      <c r="A89" s="32" t="s">
        <v>161</v>
      </c>
      <c r="B89" s="149">
        <v>39341</v>
      </c>
    </row>
    <row r="90" spans="1:2" x14ac:dyDescent="0.3">
      <c r="A90" s="32" t="s">
        <v>158</v>
      </c>
      <c r="B90" s="149">
        <v>24450</v>
      </c>
    </row>
    <row r="91" spans="1:2" x14ac:dyDescent="0.3">
      <c r="A91" s="32" t="s">
        <v>49</v>
      </c>
      <c r="B91" s="149">
        <v>11219</v>
      </c>
    </row>
    <row r="92" spans="1:2" x14ac:dyDescent="0.3">
      <c r="A92" s="32" t="s">
        <v>95</v>
      </c>
      <c r="B92" s="149">
        <v>14415</v>
      </c>
    </row>
    <row r="93" spans="1:2" x14ac:dyDescent="0.3">
      <c r="A93" s="32" t="s">
        <v>31</v>
      </c>
      <c r="B93" s="149">
        <v>24680</v>
      </c>
    </row>
    <row r="94" spans="1:2" x14ac:dyDescent="0.3">
      <c r="A94" s="35" t="s">
        <v>60</v>
      </c>
      <c r="B94" s="150">
        <v>18470</v>
      </c>
    </row>
    <row r="95" spans="1:2" x14ac:dyDescent="0.3">
      <c r="A95" s="38" t="s">
        <v>167</v>
      </c>
      <c r="B95" s="151">
        <v>49306</v>
      </c>
    </row>
    <row r="96" spans="1:2" x14ac:dyDescent="0.3">
      <c r="A96" s="41" t="s">
        <v>168</v>
      </c>
      <c r="B96" s="152">
        <v>33232</v>
      </c>
    </row>
    <row r="97" spans="1:2" x14ac:dyDescent="0.3">
      <c r="A97" s="44" t="s">
        <v>169</v>
      </c>
      <c r="B97" s="153">
        <v>35526</v>
      </c>
    </row>
    <row r="98" spans="1:2" x14ac:dyDescent="0.3">
      <c r="A98" s="38" t="s">
        <v>68</v>
      </c>
      <c r="B98" s="151">
        <v>29238</v>
      </c>
    </row>
    <row r="99" spans="1:2" x14ac:dyDescent="0.3">
      <c r="A99" s="41" t="s">
        <v>119</v>
      </c>
      <c r="B99" s="152">
        <v>13553</v>
      </c>
    </row>
    <row r="100" spans="1:2" x14ac:dyDescent="0.3">
      <c r="A100" s="41" t="s">
        <v>130</v>
      </c>
      <c r="B100" s="152">
        <v>12313</v>
      </c>
    </row>
    <row r="101" spans="1:2" x14ac:dyDescent="0.3">
      <c r="A101" s="41" t="s">
        <v>134</v>
      </c>
      <c r="B101" s="152">
        <v>11056</v>
      </c>
    </row>
    <row r="102" spans="1:2" x14ac:dyDescent="0.3">
      <c r="A102" s="41" t="s">
        <v>163</v>
      </c>
      <c r="B102" s="152">
        <v>20653</v>
      </c>
    </row>
    <row r="103" spans="1:2" x14ac:dyDescent="0.3">
      <c r="A103" s="41" t="s">
        <v>132</v>
      </c>
      <c r="B103" s="152">
        <v>5073</v>
      </c>
    </row>
    <row r="104" spans="1:2" x14ac:dyDescent="0.3">
      <c r="A104" s="41" t="s">
        <v>100</v>
      </c>
      <c r="B104" s="152">
        <v>17830</v>
      </c>
    </row>
    <row r="105" spans="1:2" x14ac:dyDescent="0.3">
      <c r="A105" s="41" t="s">
        <v>76</v>
      </c>
      <c r="B105" s="152">
        <v>36127</v>
      </c>
    </row>
    <row r="106" spans="1:2" x14ac:dyDescent="0.3">
      <c r="A106" s="41" t="s">
        <v>51</v>
      </c>
      <c r="B106" s="152">
        <v>11759</v>
      </c>
    </row>
    <row r="107" spans="1:2" x14ac:dyDescent="0.3">
      <c r="A107" s="41" t="s">
        <v>41</v>
      </c>
      <c r="B107" s="152">
        <v>26600</v>
      </c>
    </row>
    <row r="108" spans="1:2" x14ac:dyDescent="0.3">
      <c r="A108" s="44" t="s">
        <v>7</v>
      </c>
      <c r="B108" s="153">
        <v>15140</v>
      </c>
    </row>
    <row r="109" spans="1:2" x14ac:dyDescent="0.3">
      <c r="A109" s="38" t="s">
        <v>174</v>
      </c>
      <c r="B109" s="151">
        <v>12276</v>
      </c>
    </row>
    <row r="110" spans="1:2" x14ac:dyDescent="0.3">
      <c r="A110" s="41" t="s">
        <v>164</v>
      </c>
      <c r="B110" s="152">
        <v>22018</v>
      </c>
    </row>
    <row r="111" spans="1:2" x14ac:dyDescent="0.3">
      <c r="A111" s="41" t="s">
        <v>102</v>
      </c>
      <c r="B111" s="152">
        <v>23011</v>
      </c>
    </row>
    <row r="112" spans="1:2" x14ac:dyDescent="0.3">
      <c r="A112" s="44" t="s">
        <v>97</v>
      </c>
      <c r="B112" s="153">
        <v>77484</v>
      </c>
    </row>
    <row r="113" spans="1:2" x14ac:dyDescent="0.3">
      <c r="A113" s="38" t="s">
        <v>135</v>
      </c>
      <c r="B113" s="151">
        <v>20964</v>
      </c>
    </row>
    <row r="114" spans="1:2" x14ac:dyDescent="0.3">
      <c r="A114" s="41" t="s">
        <v>110</v>
      </c>
      <c r="B114" s="152">
        <v>72706</v>
      </c>
    </row>
    <row r="115" spans="1:2" x14ac:dyDescent="0.3">
      <c r="A115" s="44" t="s">
        <v>78</v>
      </c>
      <c r="B115" s="153">
        <v>54315</v>
      </c>
    </row>
    <row r="116" spans="1:2" ht="19.95" customHeight="1" x14ac:dyDescent="0.3">
      <c r="A116" s="38" t="s">
        <v>57</v>
      </c>
      <c r="B116" s="151">
        <v>25958</v>
      </c>
    </row>
    <row r="117" spans="1:2" ht="19.95" customHeight="1" x14ac:dyDescent="0.3">
      <c r="A117" s="41" t="s">
        <v>123</v>
      </c>
      <c r="B117" s="152">
        <v>20286</v>
      </c>
    </row>
    <row r="118" spans="1:2" ht="19.95" customHeight="1" x14ac:dyDescent="0.3">
      <c r="A118" s="44" t="s">
        <v>16</v>
      </c>
      <c r="B118" s="153">
        <v>22715</v>
      </c>
    </row>
    <row r="119" spans="1:2" ht="16.05" customHeight="1" x14ac:dyDescent="0.3">
      <c r="A119" s="38" t="s">
        <v>179</v>
      </c>
      <c r="B119" s="151">
        <v>56653</v>
      </c>
    </row>
    <row r="120" spans="1:2" ht="16.05" customHeight="1" x14ac:dyDescent="0.3">
      <c r="A120" s="41" t="s">
        <v>162</v>
      </c>
      <c r="B120" s="152">
        <v>131687</v>
      </c>
    </row>
    <row r="121" spans="1:2" ht="16.05" customHeight="1" x14ac:dyDescent="0.3">
      <c r="A121" s="44" t="s">
        <v>27</v>
      </c>
      <c r="B121" s="153">
        <v>44195</v>
      </c>
    </row>
    <row r="122" spans="1:2" x14ac:dyDescent="0.3">
      <c r="A122" s="38" t="s">
        <v>181</v>
      </c>
      <c r="B122" s="151">
        <v>19551</v>
      </c>
    </row>
    <row r="123" spans="1:2" x14ac:dyDescent="0.3">
      <c r="A123" s="41" t="s">
        <v>182</v>
      </c>
      <c r="B123" s="152">
        <v>13086</v>
      </c>
    </row>
    <row r="124" spans="1:2" x14ac:dyDescent="0.3">
      <c r="A124" s="41" t="s">
        <v>184</v>
      </c>
      <c r="B124" s="152">
        <v>38045</v>
      </c>
    </row>
    <row r="125" spans="1:2" x14ac:dyDescent="0.3">
      <c r="A125" s="41" t="s">
        <v>137</v>
      </c>
      <c r="B125" s="152">
        <v>7767</v>
      </c>
    </row>
    <row r="126" spans="1:2" x14ac:dyDescent="0.3">
      <c r="A126" s="44" t="s">
        <v>33</v>
      </c>
      <c r="B126" s="153">
        <v>14742</v>
      </c>
    </row>
    <row r="127" spans="1:2" ht="16.95" customHeight="1" x14ac:dyDescent="0.3">
      <c r="A127" s="38" t="s">
        <v>186</v>
      </c>
      <c r="B127" s="151">
        <v>22223</v>
      </c>
    </row>
    <row r="128" spans="1:2" ht="16.95" customHeight="1" x14ac:dyDescent="0.3">
      <c r="A128" s="41" t="s">
        <v>187</v>
      </c>
      <c r="B128" s="152">
        <v>19976</v>
      </c>
    </row>
    <row r="129" spans="1:2" ht="16.95" customHeight="1" x14ac:dyDescent="0.3">
      <c r="A129" s="41" t="s">
        <v>188</v>
      </c>
      <c r="B129" s="152">
        <v>16588</v>
      </c>
    </row>
    <row r="130" spans="1:2" ht="16.95" customHeight="1" x14ac:dyDescent="0.3">
      <c r="A130" s="44" t="s">
        <v>160</v>
      </c>
      <c r="B130" s="153">
        <v>53448</v>
      </c>
    </row>
    <row r="131" spans="1:2" x14ac:dyDescent="0.3">
      <c r="A131" s="47" t="s">
        <v>153</v>
      </c>
      <c r="B131" s="154">
        <v>26199</v>
      </c>
    </row>
    <row r="132" spans="1:2" x14ac:dyDescent="0.3">
      <c r="A132" s="50" t="s">
        <v>142</v>
      </c>
      <c r="B132" s="155">
        <v>21246</v>
      </c>
    </row>
    <row r="133" spans="1:2" x14ac:dyDescent="0.3">
      <c r="A133" s="50" t="s">
        <v>151</v>
      </c>
      <c r="B133" s="155">
        <v>28737</v>
      </c>
    </row>
    <row r="134" spans="1:2" x14ac:dyDescent="0.3">
      <c r="A134" s="50" t="s">
        <v>185</v>
      </c>
      <c r="B134" s="155">
        <v>32487</v>
      </c>
    </row>
    <row r="135" spans="1:2" x14ac:dyDescent="0.3">
      <c r="A135" s="50" t="s">
        <v>154</v>
      </c>
      <c r="B135" s="155">
        <v>17264</v>
      </c>
    </row>
    <row r="136" spans="1:2" x14ac:dyDescent="0.3">
      <c r="A136" s="50" t="s">
        <v>155</v>
      </c>
      <c r="B136" s="155">
        <v>11597</v>
      </c>
    </row>
    <row r="137" spans="1:2" x14ac:dyDescent="0.3">
      <c r="A137" s="50" t="s">
        <v>147</v>
      </c>
      <c r="B137" s="155">
        <v>26196</v>
      </c>
    </row>
    <row r="138" spans="1:2" x14ac:dyDescent="0.3">
      <c r="A138" s="50" t="s">
        <v>125</v>
      </c>
      <c r="B138" s="155">
        <v>75241</v>
      </c>
    </row>
    <row r="139" spans="1:2" x14ac:dyDescent="0.3">
      <c r="A139" s="53" t="s">
        <v>46</v>
      </c>
      <c r="B139" s="156">
        <v>10983</v>
      </c>
    </row>
    <row r="140" spans="1:2" ht="16.05" customHeight="1" x14ac:dyDescent="0.3">
      <c r="A140" s="47" t="s">
        <v>25</v>
      </c>
      <c r="B140" s="154">
        <v>59259</v>
      </c>
    </row>
    <row r="141" spans="1:2" ht="16.05" customHeight="1" x14ac:dyDescent="0.3">
      <c r="A141" s="50" t="s">
        <v>113</v>
      </c>
      <c r="B141" s="155">
        <v>15757</v>
      </c>
    </row>
    <row r="142" spans="1:2" ht="16.05" customHeight="1" x14ac:dyDescent="0.3">
      <c r="A142" s="50" t="s">
        <v>143</v>
      </c>
      <c r="B142" s="155">
        <v>31391</v>
      </c>
    </row>
    <row r="143" spans="1:2" ht="16.05" customHeight="1" x14ac:dyDescent="0.3">
      <c r="A143" s="50" t="s">
        <v>112</v>
      </c>
      <c r="B143" s="155">
        <v>21041</v>
      </c>
    </row>
    <row r="144" spans="1:2" ht="16.05" customHeight="1" x14ac:dyDescent="0.3">
      <c r="A144" s="50" t="s">
        <v>54</v>
      </c>
      <c r="B144" s="155">
        <v>7848</v>
      </c>
    </row>
    <row r="145" spans="1:2" ht="16.05" customHeight="1" x14ac:dyDescent="0.3">
      <c r="A145" s="53" t="s">
        <v>15</v>
      </c>
      <c r="B145" s="156">
        <v>17584</v>
      </c>
    </row>
    <row r="146" spans="1:2" ht="16.95" customHeight="1" x14ac:dyDescent="0.3">
      <c r="A146" s="47" t="s">
        <v>195</v>
      </c>
      <c r="B146" s="154">
        <v>82455</v>
      </c>
    </row>
    <row r="147" spans="1:2" ht="16.95" customHeight="1" x14ac:dyDescent="0.3">
      <c r="A147" s="50" t="s">
        <v>197</v>
      </c>
      <c r="B147" s="155">
        <v>88899</v>
      </c>
    </row>
    <row r="148" spans="1:2" ht="16.95" customHeight="1" x14ac:dyDescent="0.3">
      <c r="A148" s="50" t="s">
        <v>173</v>
      </c>
      <c r="B148" s="155">
        <v>20031</v>
      </c>
    </row>
    <row r="149" spans="1:2" ht="16.95" customHeight="1" x14ac:dyDescent="0.3">
      <c r="A149" s="50" t="s">
        <v>150</v>
      </c>
      <c r="B149" s="155">
        <v>13385</v>
      </c>
    </row>
    <row r="150" spans="1:2" ht="16.95" customHeight="1" x14ac:dyDescent="0.3">
      <c r="A150" s="50" t="s">
        <v>122</v>
      </c>
      <c r="B150" s="155">
        <v>13608</v>
      </c>
    </row>
    <row r="151" spans="1:2" ht="16.95" customHeight="1" x14ac:dyDescent="0.3">
      <c r="A151" s="50" t="s">
        <v>84</v>
      </c>
      <c r="B151" s="155">
        <v>54680</v>
      </c>
    </row>
    <row r="152" spans="1:2" ht="16.95" customHeight="1" x14ac:dyDescent="0.3">
      <c r="A152" s="53" t="s">
        <v>64</v>
      </c>
      <c r="B152" s="156">
        <v>18313</v>
      </c>
    </row>
    <row r="153" spans="1:2" ht="16.05" customHeight="1" x14ac:dyDescent="0.3">
      <c r="A153" s="47" t="s">
        <v>199</v>
      </c>
      <c r="B153" s="154">
        <v>18389</v>
      </c>
    </row>
    <row r="154" spans="1:2" ht="16.05" customHeight="1" x14ac:dyDescent="0.3">
      <c r="A154" s="50" t="s">
        <v>200</v>
      </c>
      <c r="B154" s="155">
        <v>25418</v>
      </c>
    </row>
    <row r="155" spans="1:2" ht="16.05" customHeight="1" x14ac:dyDescent="0.3">
      <c r="A155" s="50" t="s">
        <v>193</v>
      </c>
      <c r="B155" s="155">
        <v>17210</v>
      </c>
    </row>
    <row r="156" spans="1:2" ht="16.05" customHeight="1" x14ac:dyDescent="0.3">
      <c r="A156" s="50" t="s">
        <v>152</v>
      </c>
      <c r="B156" s="155">
        <v>43359</v>
      </c>
    </row>
    <row r="157" spans="1:2" ht="16.05" customHeight="1" x14ac:dyDescent="0.3">
      <c r="A157" s="50" t="s">
        <v>149</v>
      </c>
      <c r="B157" s="155">
        <v>43917</v>
      </c>
    </row>
    <row r="158" spans="1:2" ht="16.05" customHeight="1" x14ac:dyDescent="0.3">
      <c r="A158" s="50" t="s">
        <v>177</v>
      </c>
      <c r="B158" s="155">
        <v>13129</v>
      </c>
    </row>
    <row r="159" spans="1:2" ht="16.05" customHeight="1" x14ac:dyDescent="0.3">
      <c r="A159" s="50" t="s">
        <v>131</v>
      </c>
      <c r="B159" s="155">
        <v>9698</v>
      </c>
    </row>
    <row r="160" spans="1:2" ht="16.05" customHeight="1" x14ac:dyDescent="0.3">
      <c r="A160" s="53" t="s">
        <v>12</v>
      </c>
      <c r="B160" s="156">
        <v>54687</v>
      </c>
    </row>
    <row r="161" spans="1:2" ht="14.4" customHeight="1" x14ac:dyDescent="0.3">
      <c r="A161" s="56" t="s">
        <v>175</v>
      </c>
      <c r="B161" s="157">
        <v>48370</v>
      </c>
    </row>
    <row r="162" spans="1:2" x14ac:dyDescent="0.3">
      <c r="A162" s="59" t="s">
        <v>71</v>
      </c>
      <c r="B162" s="158">
        <v>22834</v>
      </c>
    </row>
    <row r="163" spans="1:2" x14ac:dyDescent="0.3">
      <c r="A163" s="62" t="s">
        <v>59</v>
      </c>
      <c r="B163" s="159">
        <v>24567</v>
      </c>
    </row>
    <row r="164" spans="1:2" x14ac:dyDescent="0.3">
      <c r="A164" s="56" t="s">
        <v>191</v>
      </c>
      <c r="B164" s="157">
        <v>9207</v>
      </c>
    </row>
    <row r="165" spans="1:2" x14ac:dyDescent="0.3">
      <c r="A165" s="59" t="s">
        <v>176</v>
      </c>
      <c r="B165" s="158">
        <v>27413</v>
      </c>
    </row>
    <row r="166" spans="1:2" x14ac:dyDescent="0.3">
      <c r="A166" s="59" t="s">
        <v>171</v>
      </c>
      <c r="B166" s="158">
        <v>8150</v>
      </c>
    </row>
    <row r="167" spans="1:2" x14ac:dyDescent="0.3">
      <c r="A167" s="59" t="s">
        <v>87</v>
      </c>
      <c r="B167" s="158">
        <v>50195</v>
      </c>
    </row>
    <row r="168" spans="1:2" x14ac:dyDescent="0.3">
      <c r="A168" s="62" t="s">
        <v>4</v>
      </c>
      <c r="B168" s="159">
        <v>11965</v>
      </c>
    </row>
    <row r="169" spans="1:2" x14ac:dyDescent="0.3">
      <c r="A169" s="56" t="s">
        <v>202</v>
      </c>
      <c r="B169" s="157">
        <v>17726</v>
      </c>
    </row>
    <row r="170" spans="1:2" x14ac:dyDescent="0.3">
      <c r="A170" s="59" t="s">
        <v>196</v>
      </c>
      <c r="B170" s="158">
        <v>14920</v>
      </c>
    </row>
    <row r="171" spans="1:2" x14ac:dyDescent="0.3">
      <c r="A171" s="59" t="s">
        <v>183</v>
      </c>
      <c r="B171" s="158">
        <v>15798</v>
      </c>
    </row>
    <row r="172" spans="1:2" x14ac:dyDescent="0.3">
      <c r="A172" s="59" t="s">
        <v>178</v>
      </c>
      <c r="B172" s="158">
        <v>35566</v>
      </c>
    </row>
    <row r="173" spans="1:2" x14ac:dyDescent="0.3">
      <c r="A173" s="59" t="s">
        <v>172</v>
      </c>
      <c r="B173" s="158">
        <v>278264</v>
      </c>
    </row>
    <row r="174" spans="1:2" x14ac:dyDescent="0.3">
      <c r="A174" s="59" t="s">
        <v>170</v>
      </c>
      <c r="B174" s="158">
        <v>27187</v>
      </c>
    </row>
    <row r="175" spans="1:2" x14ac:dyDescent="0.3">
      <c r="A175" s="59" t="s">
        <v>127</v>
      </c>
      <c r="B175" s="158">
        <v>133913</v>
      </c>
    </row>
    <row r="176" spans="1:2" x14ac:dyDescent="0.3">
      <c r="A176" s="62" t="s">
        <v>66</v>
      </c>
      <c r="B176" s="159">
        <v>61662</v>
      </c>
    </row>
    <row r="177" spans="1:2" x14ac:dyDescent="0.3">
      <c r="A177" s="56" t="s">
        <v>141</v>
      </c>
      <c r="B177" s="157">
        <v>4784</v>
      </c>
    </row>
    <row r="178" spans="1:2" x14ac:dyDescent="0.3">
      <c r="A178" s="59" t="s">
        <v>133</v>
      </c>
      <c r="B178" s="158">
        <v>19330</v>
      </c>
    </row>
    <row r="179" spans="1:2" x14ac:dyDescent="0.3">
      <c r="A179" s="59" t="s">
        <v>105</v>
      </c>
      <c r="B179" s="158">
        <v>27008</v>
      </c>
    </row>
    <row r="180" spans="1:2" x14ac:dyDescent="0.3">
      <c r="A180" s="62" t="s">
        <v>21</v>
      </c>
      <c r="B180" s="159">
        <v>7712</v>
      </c>
    </row>
    <row r="181" spans="1:2" x14ac:dyDescent="0.3">
      <c r="A181" s="56" t="s">
        <v>124</v>
      </c>
      <c r="B181" s="157">
        <v>16714</v>
      </c>
    </row>
    <row r="182" spans="1:2" x14ac:dyDescent="0.3">
      <c r="A182" s="59" t="s">
        <v>148</v>
      </c>
      <c r="B182" s="158">
        <v>11165</v>
      </c>
    </row>
    <row r="183" spans="1:2" x14ac:dyDescent="0.3">
      <c r="A183" s="59" t="s">
        <v>94</v>
      </c>
      <c r="B183" s="158">
        <v>27513</v>
      </c>
    </row>
    <row r="184" spans="1:2" x14ac:dyDescent="0.3">
      <c r="A184" s="59" t="s">
        <v>56</v>
      </c>
      <c r="B184" s="158">
        <v>23537</v>
      </c>
    </row>
    <row r="185" spans="1:2" x14ac:dyDescent="0.3">
      <c r="A185" s="62" t="s">
        <v>48</v>
      </c>
      <c r="B185" s="159">
        <v>21707</v>
      </c>
    </row>
    <row r="186" spans="1:2" x14ac:dyDescent="0.3">
      <c r="B186" s="160"/>
    </row>
    <row r="187" spans="1:2" x14ac:dyDescent="0.3">
      <c r="B187" s="16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97CB-BA65-4948-9553-65B958E8D9A7}">
  <dimension ref="A1:B185"/>
  <sheetViews>
    <sheetView zoomScale="140" zoomScaleNormal="140" workbookViewId="0"/>
  </sheetViews>
  <sheetFormatPr defaultRowHeight="14.4" x14ac:dyDescent="0.3"/>
  <cols>
    <col min="1" max="1" width="24.109375" bestFit="1" customWidth="1"/>
    <col min="2" max="2" width="26.21875" style="88" bestFit="1" customWidth="1"/>
  </cols>
  <sheetData>
    <row r="1" spans="1:2" x14ac:dyDescent="0.3">
      <c r="A1" s="1" t="s">
        <v>205</v>
      </c>
      <c r="B1" s="65" t="s">
        <v>224</v>
      </c>
    </row>
    <row r="2" spans="1:2" ht="14.4" customHeight="1" x14ac:dyDescent="0.3">
      <c r="A2" s="2" t="s">
        <v>3</v>
      </c>
      <c r="B2" s="67">
        <v>169265.98</v>
      </c>
    </row>
    <row r="3" spans="1:2" ht="14.4" customHeight="1" x14ac:dyDescent="0.3">
      <c r="A3" s="5" t="s">
        <v>6</v>
      </c>
      <c r="B3" s="68">
        <v>199232.37</v>
      </c>
    </row>
    <row r="4" spans="1:2" ht="14.4" customHeight="1" x14ac:dyDescent="0.3">
      <c r="A4" s="5" t="s">
        <v>2</v>
      </c>
      <c r="B4" s="68">
        <v>1752419.05</v>
      </c>
    </row>
    <row r="5" spans="1:2" x14ac:dyDescent="0.3">
      <c r="A5" s="5" t="s">
        <v>11</v>
      </c>
      <c r="B5" s="68">
        <v>679890.84</v>
      </c>
    </row>
    <row r="6" spans="1:2" x14ac:dyDescent="0.3">
      <c r="A6" s="8" t="s">
        <v>14</v>
      </c>
      <c r="B6" s="69">
        <v>226044.44</v>
      </c>
    </row>
    <row r="7" spans="1:2" ht="14.4" customHeight="1" x14ac:dyDescent="0.3">
      <c r="A7" s="2" t="s">
        <v>18</v>
      </c>
      <c r="B7" s="67">
        <v>64509.91</v>
      </c>
    </row>
    <row r="8" spans="1:2" x14ac:dyDescent="0.3">
      <c r="A8" s="5" t="s">
        <v>17</v>
      </c>
      <c r="B8" s="68">
        <v>285493.51</v>
      </c>
    </row>
    <row r="9" spans="1:2" x14ac:dyDescent="0.3">
      <c r="A9" s="5" t="s">
        <v>23</v>
      </c>
      <c r="B9" s="68">
        <v>133876.12</v>
      </c>
    </row>
    <row r="10" spans="1:2" x14ac:dyDescent="0.3">
      <c r="A10" s="8" t="s">
        <v>26</v>
      </c>
      <c r="B10" s="69">
        <v>64493.19</v>
      </c>
    </row>
    <row r="11" spans="1:2" x14ac:dyDescent="0.3">
      <c r="A11" s="2" t="s">
        <v>29</v>
      </c>
      <c r="B11" s="67">
        <v>433965</v>
      </c>
    </row>
    <row r="12" spans="1:2" x14ac:dyDescent="0.3">
      <c r="A12" s="5" t="s">
        <v>32</v>
      </c>
      <c r="B12" s="68">
        <v>89211.199999999997</v>
      </c>
    </row>
    <row r="13" spans="1:2" x14ac:dyDescent="0.3">
      <c r="A13" s="5" t="s">
        <v>35</v>
      </c>
      <c r="B13" s="68">
        <v>275623.18</v>
      </c>
    </row>
    <row r="14" spans="1:2" x14ac:dyDescent="0.3">
      <c r="A14" s="5" t="s">
        <v>38</v>
      </c>
      <c r="B14" s="68">
        <v>164157.31</v>
      </c>
    </row>
    <row r="15" spans="1:2" x14ac:dyDescent="0.3">
      <c r="A15" s="8" t="s">
        <v>30</v>
      </c>
      <c r="B15" s="69">
        <v>68466.31</v>
      </c>
    </row>
    <row r="16" spans="1:2" ht="14.4" customHeight="1" x14ac:dyDescent="0.3">
      <c r="A16" s="11" t="s">
        <v>45</v>
      </c>
      <c r="B16" s="70">
        <v>380369.05</v>
      </c>
    </row>
    <row r="17" spans="1:2" x14ac:dyDescent="0.3">
      <c r="A17" s="14" t="s">
        <v>47</v>
      </c>
      <c r="B17" s="71">
        <v>103341.64</v>
      </c>
    </row>
    <row r="18" spans="1:2" x14ac:dyDescent="0.3">
      <c r="A18" s="14" t="s">
        <v>50</v>
      </c>
      <c r="B18" s="71">
        <v>1061070.76</v>
      </c>
    </row>
    <row r="19" spans="1:2" x14ac:dyDescent="0.3">
      <c r="A19" s="14" t="s">
        <v>53</v>
      </c>
      <c r="B19" s="71">
        <v>458224.32</v>
      </c>
    </row>
    <row r="20" spans="1:2" x14ac:dyDescent="0.3">
      <c r="A20" s="14" t="s">
        <v>55</v>
      </c>
      <c r="B20" s="71">
        <v>93035.16</v>
      </c>
    </row>
    <row r="21" spans="1:2" x14ac:dyDescent="0.3">
      <c r="A21" s="14" t="s">
        <v>58</v>
      </c>
      <c r="B21" s="71">
        <v>1168606.48</v>
      </c>
    </row>
    <row r="22" spans="1:2" x14ac:dyDescent="0.3">
      <c r="A22" s="14" t="s">
        <v>61</v>
      </c>
      <c r="B22" s="71">
        <v>1222651.79</v>
      </c>
    </row>
    <row r="23" spans="1:2" x14ac:dyDescent="0.3">
      <c r="A23" s="14" t="s">
        <v>63</v>
      </c>
      <c r="B23" s="71">
        <v>479272.55</v>
      </c>
    </row>
    <row r="24" spans="1:2" x14ac:dyDescent="0.3">
      <c r="A24" s="14" t="s">
        <v>65</v>
      </c>
      <c r="B24" s="71">
        <v>112309.95</v>
      </c>
    </row>
    <row r="25" spans="1:2" x14ac:dyDescent="0.3">
      <c r="A25" s="17" t="s">
        <v>24</v>
      </c>
      <c r="B25" s="72">
        <v>201623.62</v>
      </c>
    </row>
    <row r="26" spans="1:2" x14ac:dyDescent="0.3">
      <c r="A26" s="11" t="s">
        <v>70</v>
      </c>
      <c r="B26" s="70">
        <v>76507.45</v>
      </c>
    </row>
    <row r="27" spans="1:2" x14ac:dyDescent="0.3">
      <c r="A27" s="14" t="s">
        <v>73</v>
      </c>
      <c r="B27" s="71">
        <v>377215.61</v>
      </c>
    </row>
    <row r="28" spans="1:2" x14ac:dyDescent="0.3">
      <c r="A28" s="14" t="s">
        <v>75</v>
      </c>
      <c r="B28" s="71">
        <v>238015.6</v>
      </c>
    </row>
    <row r="29" spans="1:2" x14ac:dyDescent="0.3">
      <c r="A29" s="17" t="s">
        <v>39</v>
      </c>
      <c r="B29" s="72">
        <v>1478029.33</v>
      </c>
    </row>
    <row r="30" spans="1:2" ht="16.95" customHeight="1" x14ac:dyDescent="0.3">
      <c r="A30" s="11" t="s">
        <v>43</v>
      </c>
      <c r="B30" s="70">
        <v>556074.77</v>
      </c>
    </row>
    <row r="31" spans="1:2" ht="16.95" customHeight="1" x14ac:dyDescent="0.3">
      <c r="A31" s="14" t="s">
        <v>83</v>
      </c>
      <c r="B31" s="71">
        <v>141672.07</v>
      </c>
    </row>
    <row r="32" spans="1:2" ht="16.95" customHeight="1" x14ac:dyDescent="0.3">
      <c r="A32" s="17" t="s">
        <v>86</v>
      </c>
      <c r="B32" s="72">
        <v>205184.73</v>
      </c>
    </row>
    <row r="33" spans="1:2" x14ac:dyDescent="0.3">
      <c r="A33" s="11" t="s">
        <v>90</v>
      </c>
      <c r="B33" s="70">
        <v>86444.97</v>
      </c>
    </row>
    <row r="34" spans="1:2" x14ac:dyDescent="0.3">
      <c r="A34" s="14" t="s">
        <v>93</v>
      </c>
      <c r="B34" s="71">
        <v>411784.71</v>
      </c>
    </row>
    <row r="35" spans="1:2" x14ac:dyDescent="0.3">
      <c r="A35" s="14" t="s">
        <v>96</v>
      </c>
      <c r="B35" s="71">
        <v>175352.35</v>
      </c>
    </row>
    <row r="36" spans="1:2" x14ac:dyDescent="0.3">
      <c r="A36" s="14" t="s">
        <v>99</v>
      </c>
      <c r="B36" s="71">
        <v>66902.37</v>
      </c>
    </row>
    <row r="37" spans="1:2" ht="14.4" customHeight="1" x14ac:dyDescent="0.3">
      <c r="A37" s="20" t="s">
        <v>8</v>
      </c>
      <c r="B37" s="73">
        <v>1104196.8700000001</v>
      </c>
    </row>
    <row r="38" spans="1:2" x14ac:dyDescent="0.3">
      <c r="A38" s="23" t="s">
        <v>34</v>
      </c>
      <c r="B38" s="74">
        <v>1500485.91</v>
      </c>
    </row>
    <row r="39" spans="1:2" x14ac:dyDescent="0.3">
      <c r="A39" s="23" t="s">
        <v>22</v>
      </c>
      <c r="B39" s="74">
        <v>9893417.5399999991</v>
      </c>
    </row>
    <row r="40" spans="1:2" x14ac:dyDescent="0.3">
      <c r="A40" s="23" t="s">
        <v>37</v>
      </c>
      <c r="B40" s="74">
        <v>894151.56</v>
      </c>
    </row>
    <row r="41" spans="1:2" x14ac:dyDescent="0.3">
      <c r="A41" s="23" t="s">
        <v>10</v>
      </c>
      <c r="B41" s="74">
        <v>216414.01</v>
      </c>
    </row>
    <row r="42" spans="1:2" x14ac:dyDescent="0.3">
      <c r="A42" s="23" t="s">
        <v>67</v>
      </c>
      <c r="B42" s="74">
        <v>65160893.259999998</v>
      </c>
    </row>
    <row r="43" spans="1:2" x14ac:dyDescent="0.3">
      <c r="A43" s="23" t="s">
        <v>82</v>
      </c>
      <c r="B43" s="74">
        <v>3184375.16</v>
      </c>
    </row>
    <row r="44" spans="1:2" x14ac:dyDescent="0.3">
      <c r="A44" s="23" t="s">
        <v>77</v>
      </c>
      <c r="B44" s="74">
        <v>7257970.71</v>
      </c>
    </row>
    <row r="45" spans="1:2" x14ac:dyDescent="0.3">
      <c r="A45" s="26" t="s">
        <v>36</v>
      </c>
      <c r="B45" s="75">
        <v>3411179.42</v>
      </c>
    </row>
    <row r="46" spans="1:2" ht="25.05" customHeight="1" x14ac:dyDescent="0.3">
      <c r="A46" s="20" t="s">
        <v>116</v>
      </c>
      <c r="B46" s="73">
        <v>1178386.08</v>
      </c>
    </row>
    <row r="47" spans="1:2" ht="25.05" customHeight="1" x14ac:dyDescent="0.3">
      <c r="A47" s="26" t="s">
        <v>118</v>
      </c>
      <c r="B47" s="75">
        <v>1718318.55</v>
      </c>
    </row>
    <row r="48" spans="1:2" x14ac:dyDescent="0.3">
      <c r="A48" s="29" t="s">
        <v>121</v>
      </c>
      <c r="B48" s="76">
        <v>193060.24</v>
      </c>
    </row>
    <row r="49" spans="1:2" x14ac:dyDescent="0.3">
      <c r="A49" s="32" t="s">
        <v>42</v>
      </c>
      <c r="B49" s="77">
        <v>71996.08</v>
      </c>
    </row>
    <row r="50" spans="1:2" x14ac:dyDescent="0.3">
      <c r="A50" s="32" t="s">
        <v>79</v>
      </c>
      <c r="B50" s="77">
        <v>233637.61</v>
      </c>
    </row>
    <row r="51" spans="1:2" x14ac:dyDescent="0.3">
      <c r="A51" s="35" t="s">
        <v>52</v>
      </c>
      <c r="B51" s="78">
        <v>190909.04</v>
      </c>
    </row>
    <row r="52" spans="1:2" x14ac:dyDescent="0.3">
      <c r="A52" s="29" t="s">
        <v>92</v>
      </c>
      <c r="B52" s="76">
        <v>507424.94</v>
      </c>
    </row>
    <row r="53" spans="1:2" x14ac:dyDescent="0.3">
      <c r="A53" s="32" t="s">
        <v>103</v>
      </c>
      <c r="B53" s="77">
        <v>627477.02</v>
      </c>
    </row>
    <row r="54" spans="1:2" x14ac:dyDescent="0.3">
      <c r="A54" s="32" t="s">
        <v>104</v>
      </c>
      <c r="B54" s="77">
        <v>1617767.47</v>
      </c>
    </row>
    <row r="55" spans="1:2" x14ac:dyDescent="0.3">
      <c r="A55" s="32" t="s">
        <v>109</v>
      </c>
      <c r="B55" s="77">
        <v>595447.96</v>
      </c>
    </row>
    <row r="56" spans="1:2" x14ac:dyDescent="0.3">
      <c r="A56" s="32" t="s">
        <v>98</v>
      </c>
      <c r="B56" s="77">
        <v>336447.02</v>
      </c>
    </row>
    <row r="57" spans="1:2" x14ac:dyDescent="0.3">
      <c r="A57" s="32" t="s">
        <v>106</v>
      </c>
      <c r="B57" s="77">
        <v>636602.75</v>
      </c>
    </row>
    <row r="58" spans="1:2" x14ac:dyDescent="0.3">
      <c r="A58" s="32" t="s">
        <v>128</v>
      </c>
      <c r="B58" s="77">
        <v>205773.37</v>
      </c>
    </row>
    <row r="59" spans="1:2" x14ac:dyDescent="0.3">
      <c r="A59" s="35" t="s">
        <v>108</v>
      </c>
      <c r="B59" s="78">
        <v>152327.22</v>
      </c>
    </row>
    <row r="60" spans="1:2" x14ac:dyDescent="0.3">
      <c r="A60" s="29" t="s">
        <v>88</v>
      </c>
      <c r="B60" s="76">
        <v>358163.55</v>
      </c>
    </row>
    <row r="61" spans="1:2" x14ac:dyDescent="0.3">
      <c r="A61" s="32" t="s">
        <v>85</v>
      </c>
      <c r="B61" s="77">
        <v>178464.03</v>
      </c>
    </row>
    <row r="62" spans="1:2" x14ac:dyDescent="0.3">
      <c r="A62" s="32" t="s">
        <v>136</v>
      </c>
      <c r="B62" s="77">
        <v>97301.95</v>
      </c>
    </row>
    <row r="63" spans="1:2" x14ac:dyDescent="0.3">
      <c r="A63" s="32" t="s">
        <v>107</v>
      </c>
      <c r="B63" s="77">
        <v>79333.119999999995</v>
      </c>
    </row>
    <row r="64" spans="1:2" x14ac:dyDescent="0.3">
      <c r="A64" s="32" t="s">
        <v>138</v>
      </c>
      <c r="B64" s="77">
        <v>310329.02</v>
      </c>
    </row>
    <row r="65" spans="1:2" x14ac:dyDescent="0.3">
      <c r="A65" s="35" t="s">
        <v>117</v>
      </c>
      <c r="B65" s="78">
        <v>469798.66</v>
      </c>
    </row>
    <row r="66" spans="1:2" x14ac:dyDescent="0.3">
      <c r="A66" s="29" t="s">
        <v>140</v>
      </c>
      <c r="B66" s="76">
        <v>173201.15</v>
      </c>
    </row>
    <row r="67" spans="1:2" x14ac:dyDescent="0.3">
      <c r="A67" s="32" t="s">
        <v>5</v>
      </c>
      <c r="B67" s="77">
        <v>89010.03</v>
      </c>
    </row>
    <row r="68" spans="1:2" x14ac:dyDescent="0.3">
      <c r="A68" s="32" t="s">
        <v>144</v>
      </c>
      <c r="B68" s="77">
        <v>342069.57</v>
      </c>
    </row>
    <row r="69" spans="1:2" x14ac:dyDescent="0.3">
      <c r="A69" s="32" t="s">
        <v>145</v>
      </c>
      <c r="B69" s="77">
        <v>425671.18</v>
      </c>
    </row>
    <row r="70" spans="1:2" x14ac:dyDescent="0.3">
      <c r="A70" s="32" t="s">
        <v>146</v>
      </c>
      <c r="B70" s="77">
        <v>696490.33</v>
      </c>
    </row>
    <row r="71" spans="1:2" x14ac:dyDescent="0.3">
      <c r="A71" s="32" t="s">
        <v>13</v>
      </c>
      <c r="B71" s="77">
        <v>438400.65</v>
      </c>
    </row>
    <row r="72" spans="1:2" x14ac:dyDescent="0.3">
      <c r="A72" s="32" t="s">
        <v>129</v>
      </c>
      <c r="B72" s="77">
        <v>295707.94</v>
      </c>
    </row>
    <row r="73" spans="1:2" x14ac:dyDescent="0.3">
      <c r="A73" s="32" t="s">
        <v>62</v>
      </c>
      <c r="B73" s="77">
        <v>101725.06</v>
      </c>
    </row>
    <row r="74" spans="1:2" x14ac:dyDescent="0.3">
      <c r="A74" s="32" t="s">
        <v>91</v>
      </c>
      <c r="B74" s="77">
        <v>738666.27</v>
      </c>
    </row>
    <row r="75" spans="1:2" x14ac:dyDescent="0.3">
      <c r="A75" s="32" t="s">
        <v>81</v>
      </c>
      <c r="B75" s="77">
        <v>266779.8</v>
      </c>
    </row>
    <row r="76" spans="1:2" x14ac:dyDescent="0.3">
      <c r="A76" s="32" t="s">
        <v>40</v>
      </c>
      <c r="B76" s="77">
        <v>122902.53</v>
      </c>
    </row>
    <row r="77" spans="1:2" x14ac:dyDescent="0.3">
      <c r="A77" s="35" t="s">
        <v>9</v>
      </c>
      <c r="B77" s="78">
        <v>836878.41</v>
      </c>
    </row>
    <row r="78" spans="1:2" ht="22.95" customHeight="1" x14ac:dyDescent="0.3">
      <c r="A78" s="29" t="s">
        <v>28</v>
      </c>
      <c r="B78" s="76">
        <v>120035.05</v>
      </c>
    </row>
    <row r="79" spans="1:2" ht="22.95" customHeight="1" x14ac:dyDescent="0.3">
      <c r="A79" s="35" t="s">
        <v>19</v>
      </c>
      <c r="B79" s="78">
        <v>90408.29</v>
      </c>
    </row>
    <row r="80" spans="1:2" x14ac:dyDescent="0.3">
      <c r="A80" s="29" t="s">
        <v>111</v>
      </c>
      <c r="B80" s="76">
        <v>532018.16</v>
      </c>
    </row>
    <row r="81" spans="1:2" x14ac:dyDescent="0.3">
      <c r="A81" s="32" t="s">
        <v>115</v>
      </c>
      <c r="B81" s="77">
        <v>168263.46</v>
      </c>
    </row>
    <row r="82" spans="1:2" x14ac:dyDescent="0.3">
      <c r="A82" s="35" t="s">
        <v>114</v>
      </c>
      <c r="B82" s="78">
        <v>104428.99</v>
      </c>
    </row>
    <row r="83" spans="1:2" x14ac:dyDescent="0.3">
      <c r="A83" s="29" t="s">
        <v>20</v>
      </c>
      <c r="B83" s="76">
        <v>4497226.72</v>
      </c>
    </row>
    <row r="84" spans="1:2" x14ac:dyDescent="0.3">
      <c r="A84" s="32" t="s">
        <v>156</v>
      </c>
      <c r="B84" s="77">
        <v>59091.73</v>
      </c>
    </row>
    <row r="85" spans="1:2" x14ac:dyDescent="0.3">
      <c r="A85" s="32" t="s">
        <v>157</v>
      </c>
      <c r="B85" s="77">
        <v>257454.32</v>
      </c>
    </row>
    <row r="86" spans="1:2" x14ac:dyDescent="0.3">
      <c r="A86" s="32" t="s">
        <v>74</v>
      </c>
      <c r="B86" s="77">
        <v>55101.33</v>
      </c>
    </row>
    <row r="87" spans="1:2" x14ac:dyDescent="0.3">
      <c r="A87" s="32" t="s">
        <v>72</v>
      </c>
      <c r="B87" s="77">
        <v>116472.87</v>
      </c>
    </row>
    <row r="88" spans="1:2" x14ac:dyDescent="0.3">
      <c r="A88" s="32" t="s">
        <v>159</v>
      </c>
      <c r="B88" s="77">
        <v>101279.78</v>
      </c>
    </row>
    <row r="89" spans="1:2" x14ac:dyDescent="0.3">
      <c r="A89" s="32" t="s">
        <v>161</v>
      </c>
      <c r="B89" s="77">
        <v>320251.28000000003</v>
      </c>
    </row>
    <row r="90" spans="1:2" x14ac:dyDescent="0.3">
      <c r="A90" s="32" t="s">
        <v>158</v>
      </c>
      <c r="B90" s="77">
        <v>191993.18</v>
      </c>
    </row>
    <row r="91" spans="1:2" x14ac:dyDescent="0.3">
      <c r="A91" s="32" t="s">
        <v>49</v>
      </c>
      <c r="B91" s="77">
        <v>96576.39</v>
      </c>
    </row>
    <row r="92" spans="1:2" x14ac:dyDescent="0.3">
      <c r="A92" s="32" t="s">
        <v>95</v>
      </c>
      <c r="B92" s="77">
        <v>116810.92</v>
      </c>
    </row>
    <row r="93" spans="1:2" x14ac:dyDescent="0.3">
      <c r="A93" s="32" t="s">
        <v>31</v>
      </c>
      <c r="B93" s="77">
        <v>248277.89</v>
      </c>
    </row>
    <row r="94" spans="1:2" x14ac:dyDescent="0.3">
      <c r="A94" s="35" t="s">
        <v>60</v>
      </c>
      <c r="B94" s="78">
        <v>174629.15</v>
      </c>
    </row>
    <row r="95" spans="1:2" ht="16.95" customHeight="1" x14ac:dyDescent="0.3">
      <c r="A95" s="38" t="s">
        <v>167</v>
      </c>
      <c r="B95" s="79">
        <v>4079247.62</v>
      </c>
    </row>
    <row r="96" spans="1:2" ht="16.95" customHeight="1" x14ac:dyDescent="0.3">
      <c r="A96" s="41" t="s">
        <v>168</v>
      </c>
      <c r="B96" s="80">
        <v>486826.45</v>
      </c>
    </row>
    <row r="97" spans="1:2" ht="16.95" customHeight="1" x14ac:dyDescent="0.3">
      <c r="A97" s="44" t="s">
        <v>169</v>
      </c>
      <c r="B97" s="81">
        <v>516611.29</v>
      </c>
    </row>
    <row r="98" spans="1:2" x14ac:dyDescent="0.3">
      <c r="A98" s="38" t="s">
        <v>68</v>
      </c>
      <c r="B98" s="79">
        <v>385205.89</v>
      </c>
    </row>
    <row r="99" spans="1:2" x14ac:dyDescent="0.3">
      <c r="A99" s="41" t="s">
        <v>119</v>
      </c>
      <c r="B99" s="80">
        <v>117257.41</v>
      </c>
    </row>
    <row r="100" spans="1:2" x14ac:dyDescent="0.3">
      <c r="A100" s="41" t="s">
        <v>130</v>
      </c>
      <c r="B100" s="80">
        <v>136460.67000000001</v>
      </c>
    </row>
    <row r="101" spans="1:2" x14ac:dyDescent="0.3">
      <c r="A101" s="41" t="s">
        <v>134</v>
      </c>
      <c r="B101" s="80">
        <v>123468.94</v>
      </c>
    </row>
    <row r="102" spans="1:2" x14ac:dyDescent="0.3">
      <c r="A102" s="41" t="s">
        <v>163</v>
      </c>
      <c r="B102" s="80">
        <v>163015.03</v>
      </c>
    </row>
    <row r="103" spans="1:2" x14ac:dyDescent="0.3">
      <c r="A103" s="41" t="s">
        <v>132</v>
      </c>
      <c r="B103" s="80">
        <v>72784.77</v>
      </c>
    </row>
    <row r="104" spans="1:2" x14ac:dyDescent="0.3">
      <c r="A104" s="41" t="s">
        <v>100</v>
      </c>
      <c r="B104" s="80">
        <v>188732.03</v>
      </c>
    </row>
    <row r="105" spans="1:2" x14ac:dyDescent="0.3">
      <c r="A105" s="41" t="s">
        <v>76</v>
      </c>
      <c r="B105" s="80">
        <v>417493.98</v>
      </c>
    </row>
    <row r="106" spans="1:2" x14ac:dyDescent="0.3">
      <c r="A106" s="41" t="s">
        <v>51</v>
      </c>
      <c r="B106" s="80">
        <v>156987.4</v>
      </c>
    </row>
    <row r="107" spans="1:2" x14ac:dyDescent="0.3">
      <c r="A107" s="41" t="s">
        <v>41</v>
      </c>
      <c r="B107" s="80">
        <v>262316.58</v>
      </c>
    </row>
    <row r="108" spans="1:2" x14ac:dyDescent="0.3">
      <c r="A108" s="44" t="s">
        <v>7</v>
      </c>
      <c r="B108" s="81">
        <v>155133.42000000001</v>
      </c>
    </row>
    <row r="109" spans="1:2" x14ac:dyDescent="0.3">
      <c r="A109" s="38" t="s">
        <v>174</v>
      </c>
      <c r="B109" s="79">
        <v>110458.81</v>
      </c>
    </row>
    <row r="110" spans="1:2" x14ac:dyDescent="0.3">
      <c r="A110" s="41" t="s">
        <v>164</v>
      </c>
      <c r="B110" s="80">
        <v>159467.45000000001</v>
      </c>
    </row>
    <row r="111" spans="1:2" x14ac:dyDescent="0.3">
      <c r="A111" s="41" t="s">
        <v>102</v>
      </c>
      <c r="B111" s="80">
        <v>178969.47</v>
      </c>
    </row>
    <row r="112" spans="1:2" x14ac:dyDescent="0.3">
      <c r="A112" s="44" t="s">
        <v>97</v>
      </c>
      <c r="B112" s="81">
        <v>994826.14</v>
      </c>
    </row>
    <row r="113" spans="1:2" ht="16.95" customHeight="1" x14ac:dyDescent="0.3">
      <c r="A113" s="38" t="s">
        <v>135</v>
      </c>
      <c r="B113" s="79">
        <v>253163.11</v>
      </c>
    </row>
    <row r="114" spans="1:2" ht="16.95" customHeight="1" x14ac:dyDescent="0.3">
      <c r="A114" s="41" t="s">
        <v>110</v>
      </c>
      <c r="B114" s="80">
        <v>954550.1</v>
      </c>
    </row>
    <row r="115" spans="1:2" ht="16.95" customHeight="1" x14ac:dyDescent="0.3">
      <c r="A115" s="44" t="s">
        <v>78</v>
      </c>
      <c r="B115" s="81">
        <v>967518.28</v>
      </c>
    </row>
    <row r="116" spans="1:2" ht="19.95" customHeight="1" x14ac:dyDescent="0.3">
      <c r="A116" s="38" t="s">
        <v>57</v>
      </c>
      <c r="B116" s="79">
        <v>230241.35</v>
      </c>
    </row>
    <row r="117" spans="1:2" ht="19.95" customHeight="1" x14ac:dyDescent="0.3">
      <c r="A117" s="41" t="s">
        <v>123</v>
      </c>
      <c r="B117" s="80">
        <v>337810.94</v>
      </c>
    </row>
    <row r="118" spans="1:2" ht="19.95" customHeight="1" x14ac:dyDescent="0.3">
      <c r="A118" s="44" t="s">
        <v>16</v>
      </c>
      <c r="B118" s="81">
        <v>205182.03</v>
      </c>
    </row>
    <row r="119" spans="1:2" ht="16.95" customHeight="1" x14ac:dyDescent="0.3">
      <c r="A119" s="38" t="s">
        <v>179</v>
      </c>
      <c r="B119" s="79">
        <v>832830.18</v>
      </c>
    </row>
    <row r="120" spans="1:2" ht="16.95" customHeight="1" x14ac:dyDescent="0.3">
      <c r="A120" s="41" t="s">
        <v>162</v>
      </c>
      <c r="B120" s="80">
        <v>1593931.17</v>
      </c>
    </row>
    <row r="121" spans="1:2" ht="16.95" customHeight="1" x14ac:dyDescent="0.3">
      <c r="A121" s="44" t="s">
        <v>27</v>
      </c>
      <c r="B121" s="81">
        <v>534505.37</v>
      </c>
    </row>
    <row r="122" spans="1:2" x14ac:dyDescent="0.3">
      <c r="A122" s="38" t="s">
        <v>181</v>
      </c>
      <c r="B122" s="79">
        <v>134793.60999999999</v>
      </c>
    </row>
    <row r="123" spans="1:2" x14ac:dyDescent="0.3">
      <c r="A123" s="41" t="s">
        <v>182</v>
      </c>
      <c r="B123" s="80">
        <v>116903.79</v>
      </c>
    </row>
    <row r="124" spans="1:2" x14ac:dyDescent="0.3">
      <c r="A124" s="41" t="s">
        <v>184</v>
      </c>
      <c r="B124" s="80">
        <v>485050.7</v>
      </c>
    </row>
    <row r="125" spans="1:2" x14ac:dyDescent="0.3">
      <c r="A125" s="41" t="s">
        <v>137</v>
      </c>
      <c r="B125" s="80">
        <v>77116.45</v>
      </c>
    </row>
    <row r="126" spans="1:2" x14ac:dyDescent="0.3">
      <c r="A126" s="44" t="s">
        <v>33</v>
      </c>
      <c r="B126" s="81">
        <v>112130.47</v>
      </c>
    </row>
    <row r="127" spans="1:2" ht="16.95" customHeight="1" x14ac:dyDescent="0.3">
      <c r="A127" s="38" t="s">
        <v>186</v>
      </c>
      <c r="B127" s="79">
        <v>272190.7</v>
      </c>
    </row>
    <row r="128" spans="1:2" ht="16.95" customHeight="1" x14ac:dyDescent="0.3">
      <c r="A128" s="41" t="s">
        <v>187</v>
      </c>
      <c r="B128" s="80">
        <v>159838.57999999999</v>
      </c>
    </row>
    <row r="129" spans="1:2" ht="16.95" customHeight="1" x14ac:dyDescent="0.3">
      <c r="A129" s="41" t="s">
        <v>188</v>
      </c>
      <c r="B129" s="80">
        <v>122088.36</v>
      </c>
    </row>
    <row r="130" spans="1:2" ht="16.95" customHeight="1" x14ac:dyDescent="0.3">
      <c r="A130" s="44" t="s">
        <v>160</v>
      </c>
      <c r="B130" s="81">
        <v>565460.52</v>
      </c>
    </row>
    <row r="131" spans="1:2" x14ac:dyDescent="0.3">
      <c r="A131" s="47" t="s">
        <v>153</v>
      </c>
      <c r="B131" s="82">
        <v>261315.01</v>
      </c>
    </row>
    <row r="132" spans="1:2" x14ac:dyDescent="0.3">
      <c r="A132" s="50" t="s">
        <v>142</v>
      </c>
      <c r="B132" s="83">
        <v>171093.14</v>
      </c>
    </row>
    <row r="133" spans="1:2" x14ac:dyDescent="0.3">
      <c r="A133" s="50" t="s">
        <v>151</v>
      </c>
      <c r="B133" s="83">
        <v>255795.08</v>
      </c>
    </row>
    <row r="134" spans="1:2" x14ac:dyDescent="0.3">
      <c r="A134" s="50" t="s">
        <v>185</v>
      </c>
      <c r="B134" s="83">
        <v>309709.55</v>
      </c>
    </row>
    <row r="135" spans="1:2" x14ac:dyDescent="0.3">
      <c r="A135" s="50" t="s">
        <v>154</v>
      </c>
      <c r="B135" s="83">
        <v>148143.34</v>
      </c>
    </row>
    <row r="136" spans="1:2" x14ac:dyDescent="0.3">
      <c r="A136" s="50" t="s">
        <v>155</v>
      </c>
      <c r="B136" s="83">
        <v>96000.18</v>
      </c>
    </row>
    <row r="137" spans="1:2" x14ac:dyDescent="0.3">
      <c r="A137" s="50" t="s">
        <v>147</v>
      </c>
      <c r="B137" s="83">
        <v>297505</v>
      </c>
    </row>
    <row r="138" spans="1:2" x14ac:dyDescent="0.3">
      <c r="A138" s="50" t="s">
        <v>125</v>
      </c>
      <c r="B138" s="83">
        <v>895218.22</v>
      </c>
    </row>
    <row r="139" spans="1:2" x14ac:dyDescent="0.3">
      <c r="A139" s="53" t="s">
        <v>46</v>
      </c>
      <c r="B139" s="84">
        <v>88736.85</v>
      </c>
    </row>
    <row r="140" spans="1:2" ht="16.05" customHeight="1" x14ac:dyDescent="0.3">
      <c r="A140" s="47" t="s">
        <v>25</v>
      </c>
      <c r="B140" s="82">
        <v>685435.06</v>
      </c>
    </row>
    <row r="141" spans="1:2" ht="16.05" customHeight="1" x14ac:dyDescent="0.3">
      <c r="A141" s="50" t="s">
        <v>113</v>
      </c>
      <c r="B141" s="83">
        <v>150822.76999999999</v>
      </c>
    </row>
    <row r="142" spans="1:2" ht="16.05" customHeight="1" x14ac:dyDescent="0.3">
      <c r="A142" s="50" t="s">
        <v>143</v>
      </c>
      <c r="B142" s="83">
        <v>262157.36</v>
      </c>
    </row>
    <row r="143" spans="1:2" ht="16.05" customHeight="1" x14ac:dyDescent="0.3">
      <c r="A143" s="50" t="s">
        <v>112</v>
      </c>
      <c r="B143" s="83">
        <v>139735.79999999999</v>
      </c>
    </row>
    <row r="144" spans="1:2" ht="16.05" customHeight="1" x14ac:dyDescent="0.3">
      <c r="A144" s="50" t="s">
        <v>54</v>
      </c>
      <c r="B144" s="83">
        <v>66417.919999999998</v>
      </c>
    </row>
    <row r="145" spans="1:2" ht="16.05" customHeight="1" x14ac:dyDescent="0.3">
      <c r="A145" s="53" t="s">
        <v>15</v>
      </c>
      <c r="B145" s="84">
        <v>151190.29999999999</v>
      </c>
    </row>
    <row r="146" spans="1:2" ht="16.95" customHeight="1" x14ac:dyDescent="0.3">
      <c r="A146" s="47" t="s">
        <v>195</v>
      </c>
      <c r="B146" s="82">
        <v>1183703.3799999999</v>
      </c>
    </row>
    <row r="147" spans="1:2" ht="16.95" customHeight="1" x14ac:dyDescent="0.3">
      <c r="A147" s="50" t="s">
        <v>197</v>
      </c>
      <c r="B147" s="83">
        <v>1057508.27</v>
      </c>
    </row>
    <row r="148" spans="1:2" ht="16.95" customHeight="1" x14ac:dyDescent="0.3">
      <c r="A148" s="50" t="s">
        <v>173</v>
      </c>
      <c r="B148" s="83">
        <v>161207.87</v>
      </c>
    </row>
    <row r="149" spans="1:2" ht="16.95" customHeight="1" x14ac:dyDescent="0.3">
      <c r="A149" s="50" t="s">
        <v>150</v>
      </c>
      <c r="B149" s="83">
        <v>124136.11</v>
      </c>
    </row>
    <row r="150" spans="1:2" ht="16.95" customHeight="1" x14ac:dyDescent="0.3">
      <c r="A150" s="50" t="s">
        <v>122</v>
      </c>
      <c r="B150" s="83">
        <v>172741.16</v>
      </c>
    </row>
    <row r="151" spans="1:2" ht="16.95" customHeight="1" x14ac:dyDescent="0.3">
      <c r="A151" s="50" t="s">
        <v>84</v>
      </c>
      <c r="B151" s="83">
        <v>506713.21</v>
      </c>
    </row>
    <row r="152" spans="1:2" ht="16.95" customHeight="1" x14ac:dyDescent="0.3">
      <c r="A152" s="53" t="s">
        <v>64</v>
      </c>
      <c r="B152" s="84">
        <v>209097.18</v>
      </c>
    </row>
    <row r="153" spans="1:2" ht="16.05" customHeight="1" x14ac:dyDescent="0.3">
      <c r="A153" s="47" t="s">
        <v>199</v>
      </c>
      <c r="B153" s="82">
        <v>237857.36</v>
      </c>
    </row>
    <row r="154" spans="1:2" ht="16.05" customHeight="1" x14ac:dyDescent="0.3">
      <c r="A154" s="50" t="s">
        <v>200</v>
      </c>
      <c r="B154" s="83">
        <v>314795.02</v>
      </c>
    </row>
    <row r="155" spans="1:2" ht="16.05" customHeight="1" x14ac:dyDescent="0.3">
      <c r="A155" s="50" t="s">
        <v>193</v>
      </c>
      <c r="B155" s="83">
        <v>151520.57999999999</v>
      </c>
    </row>
    <row r="156" spans="1:2" ht="16.05" customHeight="1" x14ac:dyDescent="0.3">
      <c r="A156" s="50" t="s">
        <v>152</v>
      </c>
      <c r="B156" s="83">
        <v>375742.87</v>
      </c>
    </row>
    <row r="157" spans="1:2" ht="16.05" customHeight="1" x14ac:dyDescent="0.3">
      <c r="A157" s="50" t="s">
        <v>149</v>
      </c>
      <c r="B157" s="83">
        <v>412195.78</v>
      </c>
    </row>
    <row r="158" spans="1:2" ht="16.05" customHeight="1" x14ac:dyDescent="0.3">
      <c r="A158" s="50" t="s">
        <v>177</v>
      </c>
      <c r="B158" s="83">
        <v>168499.1</v>
      </c>
    </row>
    <row r="159" spans="1:2" ht="16.05" customHeight="1" x14ac:dyDescent="0.3">
      <c r="A159" s="50" t="s">
        <v>131</v>
      </c>
      <c r="B159" s="83">
        <v>87974.89</v>
      </c>
    </row>
    <row r="160" spans="1:2" ht="16.05" customHeight="1" x14ac:dyDescent="0.3">
      <c r="A160" s="53" t="s">
        <v>12</v>
      </c>
      <c r="B160" s="84">
        <v>513878.45</v>
      </c>
    </row>
    <row r="161" spans="1:2" ht="14.4" customHeight="1" x14ac:dyDescent="0.3">
      <c r="A161" s="56" t="s">
        <v>175</v>
      </c>
      <c r="B161" s="85">
        <v>472619.95</v>
      </c>
    </row>
    <row r="162" spans="1:2" x14ac:dyDescent="0.3">
      <c r="A162" s="59" t="s">
        <v>71</v>
      </c>
      <c r="B162" s="86">
        <v>226220.69</v>
      </c>
    </row>
    <row r="163" spans="1:2" x14ac:dyDescent="0.3">
      <c r="A163" s="62" t="s">
        <v>59</v>
      </c>
      <c r="B163" s="87">
        <v>212868.25</v>
      </c>
    </row>
    <row r="164" spans="1:2" x14ac:dyDescent="0.3">
      <c r="A164" s="56" t="s">
        <v>191</v>
      </c>
      <c r="B164" s="85">
        <v>116254.9</v>
      </c>
    </row>
    <row r="165" spans="1:2" x14ac:dyDescent="0.3">
      <c r="A165" s="59" t="s">
        <v>176</v>
      </c>
      <c r="B165" s="86">
        <v>276985.15000000002</v>
      </c>
    </row>
    <row r="166" spans="1:2" x14ac:dyDescent="0.3">
      <c r="A166" s="59" t="s">
        <v>171</v>
      </c>
      <c r="B166" s="86">
        <v>118179.71</v>
      </c>
    </row>
    <row r="167" spans="1:2" x14ac:dyDescent="0.3">
      <c r="A167" s="59" t="s">
        <v>87</v>
      </c>
      <c r="B167" s="86">
        <v>707769.14</v>
      </c>
    </row>
    <row r="168" spans="1:2" x14ac:dyDescent="0.3">
      <c r="A168" s="62" t="s">
        <v>4</v>
      </c>
      <c r="B168" s="87">
        <v>108550.3</v>
      </c>
    </row>
    <row r="169" spans="1:2" x14ac:dyDescent="0.3">
      <c r="A169" s="56" t="s">
        <v>202</v>
      </c>
      <c r="B169" s="85">
        <v>149440.34</v>
      </c>
    </row>
    <row r="170" spans="1:2" x14ac:dyDescent="0.3">
      <c r="A170" s="59" t="s">
        <v>196</v>
      </c>
      <c r="B170" s="86">
        <v>167374.76</v>
      </c>
    </row>
    <row r="171" spans="1:2" x14ac:dyDescent="0.3">
      <c r="A171" s="59" t="s">
        <v>183</v>
      </c>
      <c r="B171" s="86">
        <v>159246.39000000001</v>
      </c>
    </row>
    <row r="172" spans="1:2" x14ac:dyDescent="0.3">
      <c r="A172" s="59" t="s">
        <v>178</v>
      </c>
      <c r="B172" s="86">
        <v>459612.36</v>
      </c>
    </row>
    <row r="173" spans="1:2" x14ac:dyDescent="0.3">
      <c r="A173" s="59" t="s">
        <v>172</v>
      </c>
      <c r="B173" s="86">
        <v>4794444.24</v>
      </c>
    </row>
    <row r="174" spans="1:2" x14ac:dyDescent="0.3">
      <c r="A174" s="59" t="s">
        <v>170</v>
      </c>
      <c r="B174" s="86">
        <v>260309.61</v>
      </c>
    </row>
    <row r="175" spans="1:2" x14ac:dyDescent="0.3">
      <c r="A175" s="59" t="s">
        <v>127</v>
      </c>
      <c r="B175" s="86">
        <v>1719123.29</v>
      </c>
    </row>
    <row r="176" spans="1:2" x14ac:dyDescent="0.3">
      <c r="A176" s="62" t="s">
        <v>66</v>
      </c>
      <c r="B176" s="87">
        <v>1197157.24</v>
      </c>
    </row>
    <row r="177" spans="1:2" x14ac:dyDescent="0.3">
      <c r="A177" s="56" t="s">
        <v>141</v>
      </c>
      <c r="B177" s="85">
        <v>46995.64</v>
      </c>
    </row>
    <row r="178" spans="1:2" x14ac:dyDescent="0.3">
      <c r="A178" s="59" t="s">
        <v>133</v>
      </c>
      <c r="B178" s="86">
        <v>208411.17</v>
      </c>
    </row>
    <row r="179" spans="1:2" x14ac:dyDescent="0.3">
      <c r="A179" s="59" t="s">
        <v>105</v>
      </c>
      <c r="B179" s="86">
        <v>247912.49</v>
      </c>
    </row>
    <row r="180" spans="1:2" x14ac:dyDescent="0.3">
      <c r="A180" s="62" t="s">
        <v>21</v>
      </c>
      <c r="B180" s="87">
        <v>65485.58</v>
      </c>
    </row>
    <row r="181" spans="1:2" x14ac:dyDescent="0.3">
      <c r="A181" s="56" t="s">
        <v>124</v>
      </c>
      <c r="B181" s="85">
        <v>146833.03</v>
      </c>
    </row>
    <row r="182" spans="1:2" x14ac:dyDescent="0.3">
      <c r="A182" s="59" t="s">
        <v>148</v>
      </c>
      <c r="B182" s="86">
        <v>103881.53</v>
      </c>
    </row>
    <row r="183" spans="1:2" x14ac:dyDescent="0.3">
      <c r="A183" s="59" t="s">
        <v>94</v>
      </c>
      <c r="B183" s="86">
        <v>309218.21000000002</v>
      </c>
    </row>
    <row r="184" spans="1:2" x14ac:dyDescent="0.3">
      <c r="A184" s="59" t="s">
        <v>56</v>
      </c>
      <c r="B184" s="86">
        <v>272279.46999999997</v>
      </c>
    </row>
    <row r="185" spans="1:2" x14ac:dyDescent="0.3">
      <c r="A185" s="62" t="s">
        <v>48</v>
      </c>
      <c r="B185" s="87">
        <v>189736.22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electrical infrastructure</vt:lpstr>
      <vt:lpstr>suitable area (wind)</vt:lpstr>
      <vt:lpstr>wind density</vt:lpstr>
      <vt:lpstr>solar density</vt:lpstr>
      <vt:lpstr>suitable area (solar)</vt:lpstr>
      <vt:lpstr>water potential</vt:lpstr>
      <vt:lpstr>temperature</vt:lpstr>
      <vt:lpstr>population</vt:lpstr>
      <vt:lpstr>GDP</vt:lpstr>
      <vt:lpstr>useful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Jairon Isaias</dc:creator>
  <cp:lastModifiedBy>Jairon Isaias</cp:lastModifiedBy>
  <dcterms:created xsi:type="dcterms:W3CDTF">2024-11-22T12:12:33Z</dcterms:created>
  <dcterms:modified xsi:type="dcterms:W3CDTF">2024-11-22T14:47:45Z</dcterms:modified>
</cp:coreProperties>
</file>