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00" activeTab="6"/>
  </bookViews>
  <sheets>
    <sheet name="Sheet1" sheetId="1" r:id="rId1"/>
    <sheet name="Sheet2" sheetId="2" r:id="rId2"/>
    <sheet name="Sheet3" sheetId="3" r:id="rId3"/>
    <sheet name="Sheet5" sheetId="6" r:id="rId4"/>
    <sheet name="Sheet6" sheetId="7" r:id="rId5"/>
    <sheet name="Sheet4" sheetId="5" r:id="rId6"/>
    <sheet name="Sheet7" sheetId="8" r:id="rId7"/>
    <sheet name="WpsReserved_CellImgList" sheetId="4" state="veryHidden" r:id="rId8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FCF3F2035EF74A41A16FEEC7F3175F70" descr="upload_post_object_v2_590065724"/>
        <xdr:cNvPicPr/>
      </xdr:nvPicPr>
      <xdr:blipFill>
        <a:blip r:embed="rId1"/>
        <a:stretch>
          <a:fillRect/>
        </a:stretch>
      </xdr:blipFill>
      <xdr:spPr>
        <a:xfrm>
          <a:off x="0" y="0"/>
          <a:ext cx="314325" cy="228600"/>
        </a:xfrm>
        <a:prstGeom prst="rect">
          <a:avLst/>
        </a:prstGeom>
      </xdr:spPr>
    </xdr:pic>
  </etc:cellImage>
  <etc:cellImage>
    <xdr:pic>
      <xdr:nvPicPr>
        <xdr:cNvPr id="3" name="ID_CBD40EA8E3DC4EF3966B2DC81BEF3728" descr="upload_post_object_v2_1179827393"/>
        <xdr:cNvPicPr/>
      </xdr:nvPicPr>
      <xdr:blipFill>
        <a:blip r:embed="rId2"/>
        <a:stretch>
          <a:fillRect/>
        </a:stretch>
      </xdr:blipFill>
      <xdr:spPr>
        <a:xfrm>
          <a:off x="0" y="0"/>
          <a:ext cx="419100" cy="247650"/>
        </a:xfrm>
        <a:prstGeom prst="rect">
          <a:avLst/>
        </a:prstGeom>
      </xdr:spPr>
    </xdr:pic>
  </etc:cellImage>
  <etc:cellImage>
    <xdr:pic>
      <xdr:nvPicPr>
        <xdr:cNvPr id="4" name="ID_5E3A3FBA9FF34444983DD77A56CC96A9" descr="upload_post_object_v2_4063476529"/>
        <xdr:cNvPicPr/>
      </xdr:nvPicPr>
      <xdr:blipFill>
        <a:blip r:embed="rId3"/>
        <a:stretch>
          <a:fillRect/>
        </a:stretch>
      </xdr:blipFill>
      <xdr:spPr>
        <a:xfrm>
          <a:off x="0" y="0"/>
          <a:ext cx="352425" cy="228600"/>
        </a:xfrm>
        <a:prstGeom prst="rect">
          <a:avLst/>
        </a:prstGeom>
      </xdr:spPr>
    </xdr:pic>
  </etc:cellImage>
  <etc:cellImage>
    <xdr:pic>
      <xdr:nvPicPr>
        <xdr:cNvPr id="5" name="ID_1415CC5F0CED4F528C32C65F782F4FC5" descr="upload_post_object_v2_3025123672"/>
        <xdr:cNvPicPr/>
      </xdr:nvPicPr>
      <xdr:blipFill>
        <a:blip r:embed="rId4"/>
        <a:stretch>
          <a:fillRect/>
        </a:stretch>
      </xdr:blipFill>
      <xdr:spPr>
        <a:xfrm>
          <a:off x="0" y="0"/>
          <a:ext cx="447675" cy="238125"/>
        </a:xfrm>
        <a:prstGeom prst="rect">
          <a:avLst/>
        </a:prstGeom>
      </xdr:spPr>
    </xdr:pic>
  </etc:cellImage>
  <etc:cellImage>
    <xdr:pic>
      <xdr:nvPicPr>
        <xdr:cNvPr id="6" name="ID_977AF0AF62CA42B69901D9CDDE8AA607" descr="upload_post_object_v2_479028850"/>
        <xdr:cNvPicPr/>
      </xdr:nvPicPr>
      <xdr:blipFill>
        <a:blip r:embed="rId5"/>
        <a:stretch>
          <a:fillRect/>
        </a:stretch>
      </xdr:blipFill>
      <xdr:spPr>
        <a:xfrm>
          <a:off x="0" y="0"/>
          <a:ext cx="504825" cy="2190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<sst xmlns="http://schemas.openxmlformats.org/spreadsheetml/2006/main" count="242" uniqueCount="75">
  <si>
    <t>drugs</t>
  </si>
  <si>
    <t>cov_mean</t>
  </si>
  <si>
    <t>cov_med</t>
  </si>
  <si>
    <t>mat_mean</t>
  </si>
  <si>
    <t>mat_med</t>
  </si>
  <si>
    <t>构象数</t>
  </si>
  <si>
    <t>权重</t>
  </si>
  <si>
    <t>baseline</t>
  </si>
  <si>
    <t>SDEGen+DG</t>
  </si>
  <si>
    <t>tim_step</t>
  </si>
  <si>
    <t>0.5 * time_step</t>
  </si>
  <si>
    <t>0.2 * time_step</t>
  </si>
  <si>
    <t>0.1 * time_step</t>
  </si>
  <si>
    <t>0.05* time_step</t>
  </si>
  <si>
    <t>qm9</t>
  </si>
  <si>
    <t>SDEGen</t>
  </si>
  <si>
    <t>time_step</t>
  </si>
  <si>
    <t>COV-R_mean</t>
  </si>
  <si>
    <t>COV-R_median</t>
  </si>
  <si>
    <t>COV-R_std</t>
  </si>
  <si>
    <t>COV-P_mean</t>
  </si>
  <si>
    <t>COV-P_median</t>
  </si>
  <si>
    <t>COV-P_std</t>
  </si>
  <si>
    <t>MAT-R_mean</t>
  </si>
  <si>
    <t>MAT-R_median</t>
  </si>
  <si>
    <t>MAT-R_std</t>
  </si>
  <si>
    <t>MAT-P_mean</t>
  </si>
  <si>
    <t>MAT-P_median</t>
  </si>
  <si>
    <t>MAT-P_std</t>
  </si>
  <si>
    <t>Geodiff</t>
  </si>
  <si>
    <t>paper</t>
  </si>
  <si>
    <t>Geodiff+dg</t>
  </si>
  <si>
    <t xml:space="preserve">0.230715
</t>
  </si>
  <si>
    <t>w_dg</t>
  </si>
  <si>
    <t>avg</t>
  </si>
  <si>
    <t>best</t>
  </si>
  <si>
    <t>cov ⬆️多样性</t>
  </si>
  <si>
    <t>mat⬇️准确度</t>
  </si>
  <si>
    <t>p 质量</t>
  </si>
  <si>
    <t>r 多样性</t>
  </si>
  <si>
    <t>seed</t>
  </si>
  <si>
    <t xml:space="preserve">0.282173
</t>
  </si>
  <si>
    <t xml:space="preserve">0.281698
</t>
  </si>
  <si>
    <t>↓</t>
  </si>
  <si>
    <t>GeoDiff</t>
  </si>
  <si>
    <t>Mean</t>
  </si>
  <si>
    <t>Median</t>
  </si>
  <si>
    <t>Std</t>
  </si>
  <si>
    <t>cov_mean↑</t>
  </si>
  <si>
    <t>cov_med↑</t>
  </si>
  <si>
    <t>mat_mean↓</t>
  </si>
  <si>
    <t>mat_med↓</t>
  </si>
  <si>
    <t>ConfGf+DG</t>
  </si>
  <si>
    <t>step_size * 0.15</t>
  </si>
  <si>
    <t>训练模型时换seed</t>
  </si>
  <si>
    <t>std</t>
  </si>
  <si>
    <t>阈值的改变</t>
  </si>
  <si>
    <t>不在欧氏空间生成，二面角</t>
  </si>
  <si>
    <t>ConfGf</t>
  </si>
  <si>
    <t xml:space="preserve">0.2724
</t>
  </si>
  <si>
    <t xml:space="preserve">0.207341
</t>
  </si>
  <si>
    <t xml:space="preserve">0.0917
</t>
  </si>
  <si>
    <t>COV-R_mean↑</t>
  </si>
  <si>
    <t>COV-R_median↑</t>
  </si>
  <si>
    <t>COV-P_mean↑</t>
  </si>
  <si>
    <t>COV-P_median↑</t>
  </si>
  <si>
    <t>MAT-R_mean↓</t>
  </si>
  <si>
    <t>MAT-R_median↓</t>
  </si>
  <si>
    <t>MAT-P_mean↓</t>
  </si>
  <si>
    <t>MAT-P_median↓</t>
  </si>
  <si>
    <t>confgf-paper</t>
  </si>
  <si>
    <t>复现</t>
  </si>
  <si>
    <t>dg</t>
  </si>
  <si>
    <t>inf</t>
  </si>
  <si>
    <t>qm9-geodiff</t>
  </si>
</sst>
</file>

<file path=xl/styles.xml><?xml version="1.0" encoding="utf-8"?>
<styleSheet xmlns="http://schemas.openxmlformats.org/spreadsheetml/2006/main">
  <numFmts count="43">
    <numFmt numFmtId="176" formatCode="[DBNum1][$-804]yyyy&quot;年&quot;m&quot;月&quot;"/>
    <numFmt numFmtId="177" formatCode="0.000_ "/>
    <numFmt numFmtId="178" formatCode="\¥#,##0.00;[Red]\¥\-#,##0.00"/>
    <numFmt numFmtId="179" formatCode="#\ ??/??"/>
    <numFmt numFmtId="24" formatCode="\$#,##0_);[Red]\(\$#,##0\)"/>
    <numFmt numFmtId="180" formatCode="#\ ?/?"/>
    <numFmt numFmtId="7" formatCode="&quot;￥&quot;#,##0.00;&quot;￥&quot;\-#,##0.00"/>
    <numFmt numFmtId="181" formatCode="\¥#,##0;[Red]\¥\-#,##0"/>
    <numFmt numFmtId="182" formatCode="[$-804]aaa"/>
    <numFmt numFmtId="183" formatCode="[DBNum1]上午/下午h&quot;时&quot;mm&quot;分&quot;"/>
    <numFmt numFmtId="184" formatCode="[$-804]aaaa"/>
    <numFmt numFmtId="25" formatCode="\$#,##0.00_);\(\$#,##0.00\)"/>
    <numFmt numFmtId="185" formatCode="yyyy/m/d\ h:mm\ AM/PM"/>
    <numFmt numFmtId="186" formatCode="0.00000_ "/>
    <numFmt numFmtId="187" formatCode="yy/m/d"/>
    <numFmt numFmtId="188" formatCode="\¥#,##0;\¥\-#,##0"/>
    <numFmt numFmtId="189" formatCode="h:mm:ss\ AM/PM"/>
    <numFmt numFmtId="190" formatCode="dd\-mmm\-yy"/>
    <numFmt numFmtId="8" formatCode="&quot;￥&quot;#,##0.00;[Red]&quot;￥&quot;\-#,##0.00"/>
    <numFmt numFmtId="191" formatCode="#\ ??"/>
    <numFmt numFmtId="192" formatCode="0.0_ "/>
    <numFmt numFmtId="193" formatCode="[DBNum1]h&quot;时&quot;mm&quot;分&quot;"/>
    <numFmt numFmtId="194" formatCode="mmmmm"/>
    <numFmt numFmtId="195" formatCode="0.0000_ "/>
    <numFmt numFmtId="5" formatCode="&quot;￥&quot;#,##0;&quot;￥&quot;\-#,##0"/>
    <numFmt numFmtId="196" formatCode="\¥#,##0.00;\¥\-#,##0.00"/>
    <numFmt numFmtId="197" formatCode="0.0000000_ "/>
    <numFmt numFmtId="198" formatCode="0.00_ "/>
    <numFmt numFmtId="199" formatCode="mm/dd/yy"/>
    <numFmt numFmtId="6" formatCode="&quot;￥&quot;#,##0;[Red]&quot;￥&quot;\-#,##0"/>
    <numFmt numFmtId="26" formatCode="\$#,##0.00_);[Red]\(\$#,##0.00\)"/>
    <numFmt numFmtId="41" formatCode="_ * #,##0_ ;_ * \-#,##0_ ;_ * &quot;-&quot;_ ;_ @_ "/>
    <numFmt numFmtId="43" formatCode="_ * #,##0.00_ ;_ * \-#,##0.00_ ;_ * &quot;-&quot;??_ ;_ @_ "/>
    <numFmt numFmtId="200" formatCode="[DBNum1][$-804]m&quot;月&quot;d&quot;日&quot;"/>
    <numFmt numFmtId="201" formatCode="h:mm\ AM/PM"/>
    <numFmt numFmtId="23" formatCode="\$#,##0_);\(\$#,##0\)"/>
    <numFmt numFmtId="42" formatCode="_ &quot;￥&quot;* #,##0_ ;_ &quot;￥&quot;* \-#,##0_ ;_ &quot;￥&quot;* &quot;-&quot;_ ;_ @_ "/>
    <numFmt numFmtId="202" formatCode="mmmmm\-yy"/>
    <numFmt numFmtId="44" formatCode="_ &quot;￥&quot;* #,##0.00_ ;_ &quot;￥&quot;* \-#,##0.00_ ;_ &quot;￥&quot;* &quot;-&quot;??_ ;_ @_ "/>
    <numFmt numFmtId="203" formatCode="[DBNum1][$-804]yyyy&quot;年&quot;m&quot;月&quot;d&quot;日&quot;"/>
    <numFmt numFmtId="204" formatCode="mmmm\-yy"/>
    <numFmt numFmtId="205" formatCode="m/d"/>
    <numFmt numFmtId="206" formatCode="0.000000_ "/>
  </numFmts>
  <fonts count="39">
    <font>
      <sz val="11"/>
      <color theme="1"/>
      <name val="宋体"/>
      <charset val="134"/>
      <scheme val="minor"/>
    </font>
    <font>
      <sz val="10.5"/>
      <color rgb="FF2E95D3"/>
      <name val="宋体"/>
      <charset val="134"/>
      <scheme val="minor"/>
    </font>
    <font>
      <sz val="11"/>
      <color rgb="FF2F2B20"/>
      <name val="宋体"/>
      <charset val="134"/>
    </font>
    <font>
      <b/>
      <sz val="11"/>
      <color rgb="FF2F2B2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0" tint="-0.5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417FF9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</font>
    <font>
      <sz val="9.8"/>
      <color rgb="FF000000"/>
      <name val="Courier New"/>
      <charset val="134"/>
    </font>
    <font>
      <sz val="9.8"/>
      <color rgb="FF080808"/>
      <name val="Courier New"/>
      <charset val="134"/>
    </font>
    <font>
      <sz val="10"/>
      <color theme="1"/>
      <name val="Arial Unicode MS"/>
      <charset val="134"/>
    </font>
    <font>
      <sz val="11"/>
      <color rgb="FF808080"/>
      <name val="宋体"/>
      <charset val="134"/>
    </font>
    <font>
      <b/>
      <sz val="11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BE5D6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3" fillId="22" borderId="5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17" borderId="5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12" borderId="3" applyNumberFormat="0" applyAlignment="0" applyProtection="0">
      <alignment vertical="center"/>
    </xf>
    <xf numFmtId="0" fontId="32" fillId="17" borderId="6" applyNumberFormat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206" fontId="3" fillId="0" borderId="0" xfId="0" applyNumberFormat="1" applyFont="1" applyAlignment="1">
      <alignment horizontal="center" vertical="center"/>
    </xf>
    <xf numFmtId="206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206" fontId="3" fillId="2" borderId="0" xfId="0" applyNumberFormat="1" applyFont="1" applyFill="1" applyAlignment="1">
      <alignment horizontal="center" vertical="center"/>
    </xf>
    <xf numFmtId="206" fontId="2" fillId="2" borderId="0" xfId="0" applyNumberFormat="1" applyFont="1" applyFill="1" applyAlignment="1">
      <alignment horizontal="center" vertical="center"/>
    </xf>
    <xf numFmtId="206" fontId="2" fillId="0" borderId="0" xfId="0" applyNumberFormat="1" applyFont="1" applyAlignment="1">
      <alignment horizontal="center" vertical="center"/>
    </xf>
    <xf numFmtId="206" fontId="0" fillId="0" borderId="0" xfId="0" applyNumberFormat="1" applyAlignment="1">
      <alignment horizontal="center" vertical="center"/>
    </xf>
    <xf numFmtId="206" fontId="4" fillId="0" borderId="0" xfId="0" applyNumberFormat="1" applyFont="1" applyAlignment="1">
      <alignment horizontal="center" vertical="center"/>
    </xf>
    <xf numFmtId="206" fontId="4" fillId="0" borderId="0" xfId="0" applyNumberFormat="1" applyFont="1" applyFill="1" applyAlignment="1">
      <alignment horizontal="center" vertical="center"/>
    </xf>
    <xf numFmtId="206" fontId="3" fillId="3" borderId="0" xfId="0" applyNumberFormat="1" applyFont="1" applyFill="1" applyAlignment="1">
      <alignment horizontal="center" vertical="center"/>
    </xf>
    <xf numFmtId="206" fontId="2" fillId="3" borderId="0" xfId="0" applyNumberFormat="1" applyFont="1" applyFill="1" applyAlignment="1">
      <alignment horizontal="center" vertical="center"/>
    </xf>
    <xf numFmtId="206" fontId="0" fillId="0" borderId="0" xfId="0" applyNumberFormat="1" applyFill="1" applyAlignment="1">
      <alignment horizontal="center" vertical="center"/>
    </xf>
    <xf numFmtId="206" fontId="5" fillId="2" borderId="0" xfId="0" applyNumberFormat="1" applyFont="1" applyFill="1" applyAlignment="1">
      <alignment horizontal="center" vertical="center"/>
    </xf>
    <xf numFmtId="206" fontId="0" fillId="2" borderId="0" xfId="0" applyNumberFormat="1" applyFill="1" applyAlignment="1">
      <alignment horizontal="center" vertical="center"/>
    </xf>
    <xf numFmtId="206" fontId="5" fillId="0" borderId="0" xfId="0" applyNumberFormat="1" applyFont="1" applyAlignment="1">
      <alignment horizontal="center" vertical="center"/>
    </xf>
    <xf numFmtId="206" fontId="5" fillId="3" borderId="0" xfId="0" applyNumberFormat="1" applyFont="1" applyFill="1" applyAlignment="1">
      <alignment horizontal="center" vertical="center"/>
    </xf>
    <xf numFmtId="206" fontId="5" fillId="0" borderId="0" xfId="0" applyNumberFormat="1" applyFont="1" applyFill="1" applyAlignment="1">
      <alignment horizontal="center" vertical="center"/>
    </xf>
    <xf numFmtId="206" fontId="6" fillId="0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95" fontId="7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195" fontId="8" fillId="5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195" fontId="11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95" fontId="8" fillId="0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95" fontId="8" fillId="0" borderId="0" xfId="0" applyNumberFormat="1" applyFont="1" applyAlignment="1">
      <alignment horizontal="center" vertical="center"/>
    </xf>
    <xf numFmtId="195" fontId="7" fillId="6" borderId="0" xfId="0" applyNumberFormat="1" applyFont="1" applyFill="1" applyAlignment="1">
      <alignment horizontal="center" vertical="center"/>
    </xf>
    <xf numFmtId="195" fontId="7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06" fontId="9" fillId="0" borderId="0" xfId="0" applyNumberFormat="1" applyFont="1" applyAlignment="1">
      <alignment horizontal="center" vertical="center"/>
    </xf>
    <xf numFmtId="206" fontId="4" fillId="4" borderId="0" xfId="0" applyNumberFormat="1" applyFont="1" applyFill="1" applyAlignment="1">
      <alignment horizontal="center" vertical="center"/>
    </xf>
    <xf numFmtId="206" fontId="6" fillId="4" borderId="0" xfId="0" applyNumberFormat="1" applyFont="1" applyFill="1" applyAlignment="1">
      <alignment horizontal="center" vertical="center"/>
    </xf>
    <xf numFmtId="206" fontId="7" fillId="0" borderId="0" xfId="0" applyNumberFormat="1" applyFont="1" applyAlignment="1">
      <alignment horizontal="center" vertical="center"/>
    </xf>
    <xf numFmtId="206" fontId="9" fillId="2" borderId="0" xfId="0" applyNumberFormat="1" applyFont="1" applyFill="1" applyAlignment="1">
      <alignment horizontal="center" vertical="center"/>
    </xf>
    <xf numFmtId="206" fontId="7" fillId="2" borderId="0" xfId="0" applyNumberFormat="1" applyFont="1" applyFill="1" applyAlignment="1">
      <alignment horizontal="center" vertical="center"/>
    </xf>
    <xf numFmtId="206" fontId="10" fillId="0" borderId="0" xfId="0" applyNumberFormat="1" applyFont="1" applyAlignment="1">
      <alignment horizontal="center" vertical="center"/>
    </xf>
    <xf numFmtId="206" fontId="2" fillId="6" borderId="0" xfId="0" applyNumberFormat="1" applyFont="1" applyFill="1" applyAlignment="1">
      <alignment horizontal="center" vertical="center"/>
    </xf>
    <xf numFmtId="206" fontId="0" fillId="5" borderId="0" xfId="0" applyNumberFormat="1" applyFill="1" applyAlignment="1">
      <alignment horizontal="center" vertical="center"/>
    </xf>
    <xf numFmtId="206" fontId="9" fillId="5" borderId="0" xfId="0" applyNumberFormat="1" applyFont="1" applyFill="1" applyAlignment="1">
      <alignment horizontal="center" vertical="center"/>
    </xf>
    <xf numFmtId="206" fontId="10" fillId="5" borderId="0" xfId="0" applyNumberFormat="1" applyFont="1" applyFill="1" applyAlignment="1">
      <alignment horizontal="center" vertical="center"/>
    </xf>
    <xf numFmtId="0" fontId="15" fillId="0" borderId="0" xfId="0" applyFont="1">
      <alignment vertical="center"/>
    </xf>
    <xf numFmtId="206" fontId="7" fillId="0" borderId="0" xfId="0" applyNumberFormat="1" applyFont="1" applyAlignment="1">
      <alignment horizontal="center" vertical="center" wrapText="1"/>
    </xf>
    <xf numFmtId="206" fontId="10" fillId="2" borderId="0" xfId="0" applyNumberFormat="1" applyFont="1" applyFill="1" applyAlignment="1">
      <alignment horizontal="center" vertical="center"/>
    </xf>
    <xf numFmtId="206" fontId="0" fillId="6" borderId="0" xfId="0" applyNumberFormat="1" applyFill="1">
      <alignment vertical="center"/>
    </xf>
    <xf numFmtId="206" fontId="2" fillId="0" borderId="0" xfId="0" applyNumberFormat="1" applyFont="1" applyAlignment="1">
      <alignment horizontal="center" vertical="center" wrapText="1"/>
    </xf>
    <xf numFmtId="206" fontId="14" fillId="0" borderId="0" xfId="0" applyNumberFormat="1" applyFont="1" applyFill="1" applyAlignment="1">
      <alignment horizontal="center" vertical="center"/>
    </xf>
    <xf numFmtId="206" fontId="2" fillId="5" borderId="0" xfId="0" applyNumberFormat="1" applyFont="1" applyFill="1" applyAlignment="1">
      <alignment horizontal="center" vertical="center"/>
    </xf>
    <xf numFmtId="206" fontId="0" fillId="6" borderId="0" xfId="0" applyNumberFormat="1" applyFill="1" applyAlignment="1">
      <alignment horizontal="center" vertical="center"/>
    </xf>
    <xf numFmtId="206" fontId="16" fillId="0" borderId="0" xfId="0" applyNumberFormat="1" applyFont="1">
      <alignment vertical="center"/>
    </xf>
    <xf numFmtId="206" fontId="15" fillId="0" borderId="0" xfId="0" applyNumberFormat="1" applyFont="1">
      <alignment vertical="center"/>
    </xf>
    <xf numFmtId="206" fontId="17" fillId="0" borderId="0" xfId="0" applyNumberFormat="1" applyFont="1">
      <alignment vertical="center"/>
    </xf>
    <xf numFmtId="206" fontId="18" fillId="0" borderId="0" xfId="0" applyNumberFormat="1" applyFont="1" applyAlignment="1">
      <alignment horizontal="center" vertical="center"/>
    </xf>
    <xf numFmtId="206" fontId="0" fillId="0" borderId="0" xfId="0" applyNumberFormat="1">
      <alignment vertical="center"/>
    </xf>
    <xf numFmtId="206" fontId="14" fillId="0" borderId="0" xfId="0" applyNumberFormat="1" applyFont="1" applyAlignment="1">
      <alignment horizontal="center" vertical="center"/>
    </xf>
    <xf numFmtId="206" fontId="7" fillId="0" borderId="0" xfId="0" applyNumberFormat="1" applyFont="1" applyFill="1" applyAlignment="1">
      <alignment horizontal="center" vertical="center"/>
    </xf>
    <xf numFmtId="206" fontId="9" fillId="0" borderId="0" xfId="0" applyNumberFormat="1" applyFont="1" applyFill="1" applyAlignment="1">
      <alignment horizontal="center" vertical="center"/>
    </xf>
    <xf numFmtId="206" fontId="11" fillId="0" borderId="0" xfId="0" applyNumberFormat="1" applyFont="1" applyAlignment="1">
      <alignment horizontal="center" vertical="center"/>
    </xf>
    <xf numFmtId="206" fontId="19" fillId="5" borderId="0" xfId="0" applyNumberFormat="1" applyFont="1" applyFill="1" applyAlignment="1">
      <alignment horizontal="center" vertical="center"/>
    </xf>
    <xf numFmtId="206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D2A4F7"/>
      <color rgb="00F1D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314325</xdr:colOff>
      <xdr:row>1</xdr:row>
      <xdr:rowOff>57150</xdr:rowOff>
    </xdr:to>
    <xdr:pic>
      <xdr:nvPicPr>
        <xdr:cNvPr id="2" name="ID_FCF3F2035EF74A41A16FEEC7F3175F70" descr="upload_post_object_v2_590065724"/>
        <xdr:cNvPicPr/>
      </xdr:nvPicPr>
      <xdr:blipFill>
        <a:blip r:embed="rId1"/>
        <a:stretch>
          <a:fillRect/>
        </a:stretch>
      </xdr:blipFill>
      <xdr:spPr>
        <a:xfrm>
          <a:off x="0" y="0"/>
          <a:ext cx="314325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419100</xdr:colOff>
      <xdr:row>1</xdr:row>
      <xdr:rowOff>76200</xdr:rowOff>
    </xdr:to>
    <xdr:pic>
      <xdr:nvPicPr>
        <xdr:cNvPr id="3" name="ID_CBD40EA8E3DC4EF3966B2DC81BEF3728" descr="upload_post_object_v2_1179827393"/>
        <xdr:cNvPicPr/>
      </xdr:nvPicPr>
      <xdr:blipFill>
        <a:blip r:embed="rId2"/>
        <a:stretch>
          <a:fillRect/>
        </a:stretch>
      </xdr:blipFill>
      <xdr:spPr>
        <a:xfrm>
          <a:off x="0" y="0"/>
          <a:ext cx="419100" cy="247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352425</xdr:colOff>
      <xdr:row>1</xdr:row>
      <xdr:rowOff>57150</xdr:rowOff>
    </xdr:to>
    <xdr:pic>
      <xdr:nvPicPr>
        <xdr:cNvPr id="4" name="ID_5E3A3FBA9FF34444983DD77A56CC96A9" descr="upload_post_object_v2_4063476529"/>
        <xdr:cNvPicPr/>
      </xdr:nvPicPr>
      <xdr:blipFill>
        <a:blip r:embed="rId3"/>
        <a:stretch>
          <a:fillRect/>
        </a:stretch>
      </xdr:blipFill>
      <xdr:spPr>
        <a:xfrm>
          <a:off x="0" y="0"/>
          <a:ext cx="352425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447675</xdr:colOff>
      <xdr:row>1</xdr:row>
      <xdr:rowOff>66675</xdr:rowOff>
    </xdr:to>
    <xdr:pic>
      <xdr:nvPicPr>
        <xdr:cNvPr id="5" name="ID_1415CC5F0CED4F528C32C65F782F4FC5" descr="upload_post_object_v2_3025123672"/>
        <xdr:cNvPicPr/>
      </xdr:nvPicPr>
      <xdr:blipFill>
        <a:blip r:embed="rId4"/>
        <a:stretch>
          <a:fillRect/>
        </a:stretch>
      </xdr:blipFill>
      <xdr:spPr>
        <a:xfrm>
          <a:off x="0" y="0"/>
          <a:ext cx="447675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504825</xdr:colOff>
      <xdr:row>1</xdr:row>
      <xdr:rowOff>47625</xdr:rowOff>
    </xdr:to>
    <xdr:pic>
      <xdr:nvPicPr>
        <xdr:cNvPr id="6" name="ID_977AF0AF62CA42B69901D9CDDE8AA607" descr="upload_post_object_v2_479028850"/>
        <xdr:cNvPicPr/>
      </xdr:nvPicPr>
      <xdr:blipFill>
        <a:blip r:embed="rId5"/>
        <a:stretch>
          <a:fillRect/>
        </a:stretch>
      </xdr:blipFill>
      <xdr:spPr>
        <a:xfrm>
          <a:off x="0" y="0"/>
          <a:ext cx="504825" cy="219075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theme/theme1.xml><?xml version="1.0" encoding="utf-8"?>
<a:theme xmlns:a="http://schemas.openxmlformats.org/drawingml/2006/main" name="相邻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I14" sqref="$A1:$XFD1048576"/>
    </sheetView>
  </sheetViews>
  <sheetFormatPr defaultColWidth="9.23333333333333" defaultRowHeight="13.5" outlineLevelCol="6"/>
  <cols>
    <col min="1" max="1" width="13.9333333333333" style="1" customWidth="1"/>
    <col min="2" max="3" width="11.525" style="1" customWidth="1"/>
    <col min="4" max="4" width="12.0083333333333" style="1" customWidth="1"/>
    <col min="5" max="5" width="11.85" style="1" customWidth="1"/>
    <col min="6" max="6" width="12.0166666666667" style="1" customWidth="1"/>
    <col min="7" max="7" width="21.4166666666667" style="1" customWidth="1"/>
    <col min="8" max="16384" width="9.23333333333333" style="1"/>
  </cols>
  <sheetData>
    <row r="1" spans="1:7">
      <c r="A1" s="28" t="s">
        <v>0</v>
      </c>
      <c r="B1" s="29"/>
      <c r="C1" s="29"/>
      <c r="D1" s="29"/>
      <c r="E1" s="29"/>
      <c r="F1" s="29"/>
      <c r="G1" s="29"/>
    </row>
    <row r="2" spans="1:7">
      <c r="A2" s="30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6">
      <c r="A3" s="30" t="s">
        <v>7</v>
      </c>
      <c r="B3" s="1">
        <v>0.6128</v>
      </c>
      <c r="C3" s="1">
        <v>0.6793</v>
      </c>
      <c r="D3" s="1">
        <v>1.1906</v>
      </c>
      <c r="E3" s="1">
        <v>1.1708</v>
      </c>
      <c r="F3" s="1">
        <v>14317</v>
      </c>
    </row>
    <row r="4" spans="1:6">
      <c r="A4" s="30"/>
      <c r="B4" s="87">
        <v>0.92</v>
      </c>
      <c r="C4" s="87">
        <v>0.9851</v>
      </c>
      <c r="D4" s="87">
        <v>0.7892</v>
      </c>
      <c r="E4" s="87">
        <v>0.7665</v>
      </c>
      <c r="F4" s="87">
        <v>14324</v>
      </c>
    </row>
    <row r="5" spans="1:1">
      <c r="A5" s="30"/>
    </row>
    <row r="6" spans="1:7">
      <c r="A6" s="30" t="s">
        <v>8</v>
      </c>
      <c r="B6" s="1">
        <v>0.6113</v>
      </c>
      <c r="C6" s="1">
        <v>0.6799</v>
      </c>
      <c r="D6" s="1">
        <v>1.1923</v>
      </c>
      <c r="E6" s="1">
        <v>1.1496</v>
      </c>
      <c r="F6" s="1">
        <v>14317</v>
      </c>
      <c r="G6" s="1">
        <v>0.05</v>
      </c>
    </row>
    <row r="7" spans="1:7">
      <c r="A7" s="30"/>
      <c r="B7" s="1">
        <v>0.608</v>
      </c>
      <c r="C7" s="1">
        <v>0.663</v>
      </c>
      <c r="D7" s="1">
        <v>1.1919</v>
      </c>
      <c r="E7" s="1">
        <v>1.1657</v>
      </c>
      <c r="G7" s="1">
        <v>0.1</v>
      </c>
    </row>
    <row r="8" spans="1:7">
      <c r="A8" s="30"/>
      <c r="B8" s="1">
        <v>0.6122</v>
      </c>
      <c r="C8" s="1">
        <v>0.6752</v>
      </c>
      <c r="D8" s="1">
        <v>1.1881</v>
      </c>
      <c r="E8" s="1">
        <v>1.1621</v>
      </c>
      <c r="G8" s="1">
        <v>0.2</v>
      </c>
    </row>
    <row r="9" spans="1:7">
      <c r="A9" s="30"/>
      <c r="B9" s="41">
        <v>0.6227</v>
      </c>
      <c r="C9" s="1">
        <v>0.7027</v>
      </c>
      <c r="D9" s="41">
        <v>1.1823</v>
      </c>
      <c r="E9" s="1">
        <v>1.1446</v>
      </c>
      <c r="G9" s="1">
        <v>0.5</v>
      </c>
    </row>
    <row r="10" spans="1:7">
      <c r="A10" s="40"/>
      <c r="B10" s="1">
        <v>0.6149</v>
      </c>
      <c r="C10" s="41">
        <v>0.7129</v>
      </c>
      <c r="D10" s="1">
        <v>1.1872</v>
      </c>
      <c r="E10" s="41">
        <v>1.1428</v>
      </c>
      <c r="G10" s="1">
        <v>0.6</v>
      </c>
    </row>
    <row r="11" spans="1:7">
      <c r="A11" s="40"/>
      <c r="B11" s="1">
        <v>0.6008</v>
      </c>
      <c r="C11" s="1">
        <v>0.641</v>
      </c>
      <c r="D11" s="1">
        <v>1.1984</v>
      </c>
      <c r="E11" s="1">
        <v>1.1729</v>
      </c>
      <c r="G11" s="1">
        <v>0.7</v>
      </c>
    </row>
    <row r="12" spans="1:7">
      <c r="A12" s="40"/>
      <c r="B12" s="1">
        <v>0</v>
      </c>
      <c r="C12" s="1">
        <v>0</v>
      </c>
      <c r="D12" s="88">
        <v>1.34078079299425e+152</v>
      </c>
      <c r="E12" s="1">
        <v>4.0731</v>
      </c>
      <c r="G12" s="1">
        <v>1</v>
      </c>
    </row>
    <row r="13" spans="1:7">
      <c r="A13" s="40"/>
      <c r="B13" s="1">
        <v>0.5701</v>
      </c>
      <c r="C13" s="1">
        <v>0.6222</v>
      </c>
      <c r="D13" s="1">
        <v>1.2346</v>
      </c>
      <c r="E13" s="1">
        <v>1.1954</v>
      </c>
      <c r="G13" s="1" t="s">
        <v>9</v>
      </c>
    </row>
    <row r="14" spans="2:7">
      <c r="B14" s="1">
        <v>0.6018</v>
      </c>
      <c r="C14" s="1">
        <v>0.6627</v>
      </c>
      <c r="D14" s="1">
        <v>1.1934</v>
      </c>
      <c r="E14" s="1">
        <v>1.152</v>
      </c>
      <c r="G14" s="1" t="s">
        <v>10</v>
      </c>
    </row>
    <row r="15" spans="2:7">
      <c r="B15" s="1">
        <v>0.6129</v>
      </c>
      <c r="C15" s="1">
        <v>0.6799</v>
      </c>
      <c r="D15" s="1">
        <v>1.1886</v>
      </c>
      <c r="E15" s="1">
        <v>1.1606</v>
      </c>
      <c r="G15" s="1" t="s">
        <v>11</v>
      </c>
    </row>
    <row r="16" spans="2:7">
      <c r="B16" s="1">
        <v>0.6137</v>
      </c>
      <c r="C16" s="1">
        <v>0.6688</v>
      </c>
      <c r="D16" s="1">
        <v>1.1865</v>
      </c>
      <c r="E16" s="1">
        <v>1.1662</v>
      </c>
      <c r="G16" s="1" t="s">
        <v>12</v>
      </c>
    </row>
    <row r="17" spans="7:7">
      <c r="G17" s="1" t="s">
        <v>13</v>
      </c>
    </row>
    <row r="19" spans="1:7">
      <c r="A19" s="28" t="s">
        <v>14</v>
      </c>
      <c r="B19" s="29"/>
      <c r="C19" s="29"/>
      <c r="D19" s="29"/>
      <c r="E19" s="29"/>
      <c r="F19" s="29"/>
      <c r="G19" s="29"/>
    </row>
    <row r="20" spans="1:7">
      <c r="A20" s="30"/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</row>
    <row r="21" spans="1:6">
      <c r="A21" s="30" t="s">
        <v>15</v>
      </c>
      <c r="B21" s="1">
        <v>0.8371</v>
      </c>
      <c r="C21" s="1">
        <v>0.8673</v>
      </c>
      <c r="D21" s="1">
        <v>0.3466</v>
      </c>
      <c r="E21" s="1">
        <v>0.3517</v>
      </c>
      <c r="F21" s="1">
        <v>23664</v>
      </c>
    </row>
    <row r="22" spans="1:6">
      <c r="A22" s="30"/>
      <c r="B22" s="87">
        <v>0.924</v>
      </c>
      <c r="C22" s="87">
        <v>0.9651</v>
      </c>
      <c r="D22" s="87">
        <v>0.2034</v>
      </c>
      <c r="E22" s="87">
        <v>0.1918</v>
      </c>
      <c r="F22" s="87">
        <v>23664</v>
      </c>
    </row>
    <row r="23" spans="1:1">
      <c r="A23" s="30"/>
    </row>
    <row r="24" spans="1:7">
      <c r="A24" s="30" t="s">
        <v>8</v>
      </c>
      <c r="B24" s="1">
        <v>0.8412</v>
      </c>
      <c r="C24" s="1">
        <v>0.8643</v>
      </c>
      <c r="D24" s="1">
        <v>0.3459</v>
      </c>
      <c r="E24" s="1">
        <v>0.3549</v>
      </c>
      <c r="F24" s="1">
        <v>23664</v>
      </c>
      <c r="G24" s="1">
        <v>0.05</v>
      </c>
    </row>
    <row r="25" spans="1:7">
      <c r="A25" s="30"/>
      <c r="B25" s="41">
        <v>0.8474</v>
      </c>
      <c r="C25" s="41">
        <v>0.8761</v>
      </c>
      <c r="D25" s="41">
        <v>0.3449</v>
      </c>
      <c r="E25" s="1">
        <v>0.3527</v>
      </c>
      <c r="G25" s="1">
        <v>0.1</v>
      </c>
    </row>
    <row r="26" spans="2:7">
      <c r="B26" s="1">
        <v>0.8434</v>
      </c>
      <c r="C26" s="1">
        <v>0.875</v>
      </c>
      <c r="D26" s="1">
        <v>0.3455</v>
      </c>
      <c r="E26" s="1">
        <v>0.3543</v>
      </c>
      <c r="G26" s="1">
        <v>0.2</v>
      </c>
    </row>
    <row r="27" spans="2:7">
      <c r="B27" s="1">
        <v>0</v>
      </c>
      <c r="C27" s="1">
        <v>0</v>
      </c>
      <c r="D27" s="1">
        <v>4.0595</v>
      </c>
      <c r="E27" s="1">
        <v>4.0825</v>
      </c>
      <c r="G27" s="1">
        <v>1</v>
      </c>
    </row>
    <row r="28" spans="7:7">
      <c r="G28" s="1" t="s">
        <v>16</v>
      </c>
    </row>
    <row r="36" spans="1:1">
      <c r="A36" s="30"/>
    </row>
  </sheetData>
  <sheetProtection formatCells="0" insertHyperlinks="0" autoFilter="0"/>
  <mergeCells count="2">
    <mergeCell ref="A1:G1"/>
    <mergeCell ref="A19:G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5"/>
  <sheetViews>
    <sheetView zoomScale="90" zoomScaleNormal="90" topLeftCell="B33" workbookViewId="0">
      <selection activeCell="B5" sqref="B5:E5"/>
    </sheetView>
  </sheetViews>
  <sheetFormatPr defaultColWidth="9.23333333333333" defaultRowHeight="13.5"/>
  <cols>
    <col min="1" max="1" width="13.5166666666667" style="16" customWidth="1"/>
    <col min="2" max="2" width="15.075" style="16" customWidth="1"/>
    <col min="3" max="3" width="15.825" style="16" customWidth="1"/>
    <col min="4" max="4" width="18.375" style="24" customWidth="1"/>
    <col min="5" max="5" width="14.225" style="16" customWidth="1"/>
    <col min="6" max="6" width="16.575" style="16" customWidth="1"/>
    <col min="7" max="7" width="14.8916666666667" style="24" customWidth="1"/>
    <col min="8" max="8" width="17.05" style="16" customWidth="1"/>
    <col min="9" max="9" width="17.0583333333333" style="16" customWidth="1"/>
    <col min="10" max="10" width="11.8666666666667" style="24" customWidth="1"/>
    <col min="11" max="11" width="15.175" style="16" customWidth="1"/>
    <col min="12" max="12" width="15.7416666666667" style="16" customWidth="1"/>
    <col min="13" max="13" width="16.775" style="24" customWidth="1"/>
    <col min="14" max="14" width="11.5" style="16"/>
    <col min="15" max="15" width="13.75" style="16"/>
    <col min="16" max="16384" width="9.23333333333333" style="16"/>
  </cols>
  <sheetData>
    <row r="1" spans="1:13">
      <c r="A1" s="58" t="s">
        <v>14</v>
      </c>
      <c r="B1" s="58"/>
      <c r="C1" s="58"/>
      <c r="D1" s="59"/>
      <c r="E1" s="58"/>
      <c r="F1" s="58"/>
      <c r="G1" s="59"/>
      <c r="H1" s="58"/>
      <c r="I1" s="58"/>
      <c r="J1" s="59"/>
      <c r="K1" s="58"/>
      <c r="L1" s="58"/>
      <c r="M1" s="59"/>
    </row>
    <row r="2" spans="1:13">
      <c r="A2" s="17"/>
      <c r="B2" s="16" t="s">
        <v>17</v>
      </c>
      <c r="C2" s="16" t="s">
        <v>18</v>
      </c>
      <c r="D2" s="24" t="s">
        <v>19</v>
      </c>
      <c r="E2" s="16" t="s">
        <v>20</v>
      </c>
      <c r="F2" s="16" t="s">
        <v>21</v>
      </c>
      <c r="G2" s="24" t="s">
        <v>22</v>
      </c>
      <c r="H2" s="16" t="s">
        <v>23</v>
      </c>
      <c r="I2" s="16" t="s">
        <v>24</v>
      </c>
      <c r="J2" s="24" t="s">
        <v>25</v>
      </c>
      <c r="K2" s="16" t="s">
        <v>26</v>
      </c>
      <c r="L2" s="16" t="s">
        <v>27</v>
      </c>
      <c r="M2" s="24" t="s">
        <v>28</v>
      </c>
    </row>
    <row r="3" spans="1:13">
      <c r="A3" s="16" t="s">
        <v>29</v>
      </c>
      <c r="B3" s="21">
        <v>0.900688</v>
      </c>
      <c r="C3" s="21">
        <v>0.933953</v>
      </c>
      <c r="D3" s="26">
        <v>0.126419</v>
      </c>
      <c r="E3" s="21">
        <v>0.527878</v>
      </c>
      <c r="F3" s="21">
        <v>0.502924</v>
      </c>
      <c r="G3" s="26">
        <v>0.232143</v>
      </c>
      <c r="H3" s="21">
        <v>0.209</v>
      </c>
      <c r="I3" s="21">
        <v>0.1988</v>
      </c>
      <c r="J3" s="26">
        <v>0.1061</v>
      </c>
      <c r="K3" s="21">
        <v>0.4449</v>
      </c>
      <c r="L3" s="21">
        <v>0.4267</v>
      </c>
      <c r="M3" s="24">
        <v>0.2217</v>
      </c>
    </row>
    <row r="4" s="57" customFormat="1" spans="1:13">
      <c r="A4" s="60"/>
      <c r="B4" s="21">
        <v>0.90068</v>
      </c>
      <c r="C4" s="61">
        <v>0.933953</v>
      </c>
      <c r="D4" s="61">
        <v>0.126402</v>
      </c>
      <c r="E4" s="61">
        <v>0.527848</v>
      </c>
      <c r="F4" s="61">
        <v>0.502924</v>
      </c>
      <c r="G4" s="61">
        <v>0.23208</v>
      </c>
      <c r="H4" s="21">
        <v>0.209</v>
      </c>
      <c r="I4" s="21">
        <v>0.1988</v>
      </c>
      <c r="J4" s="26">
        <v>0.1061</v>
      </c>
      <c r="K4" s="21">
        <v>0.4449</v>
      </c>
      <c r="L4" s="21">
        <v>0.4267</v>
      </c>
      <c r="M4" s="24">
        <v>0.2216</v>
      </c>
    </row>
    <row r="5" s="57" customFormat="1" spans="1:13">
      <c r="A5" s="60" t="s">
        <v>30</v>
      </c>
      <c r="B5" s="62">
        <v>0.9054</v>
      </c>
      <c r="C5" s="61">
        <v>0.9461</v>
      </c>
      <c r="D5" s="61"/>
      <c r="E5" s="61">
        <v>0.5235</v>
      </c>
      <c r="F5" s="61">
        <v>0.501</v>
      </c>
      <c r="G5" s="61"/>
      <c r="H5" s="61">
        <v>0.2104</v>
      </c>
      <c r="I5" s="61">
        <v>0.2021</v>
      </c>
      <c r="J5" s="61"/>
      <c r="K5" s="61">
        <v>0.4539</v>
      </c>
      <c r="L5" s="61">
        <v>0.4399</v>
      </c>
      <c r="M5" s="61"/>
    </row>
    <row r="6" spans="1:13">
      <c r="A6" s="15" t="s">
        <v>31</v>
      </c>
      <c r="B6" s="57">
        <v>0.896426</v>
      </c>
      <c r="C6" s="57">
        <v>0.928571</v>
      </c>
      <c r="D6" s="57">
        <v>0.129248</v>
      </c>
      <c r="E6" s="66">
        <v>0.53934</v>
      </c>
      <c r="F6" s="66">
        <v>0.523686</v>
      </c>
      <c r="G6" s="57">
        <v>0.233253</v>
      </c>
      <c r="H6" s="57">
        <v>0.2171</v>
      </c>
      <c r="I6" s="57">
        <v>0.2074</v>
      </c>
      <c r="J6" s="57">
        <v>0.1218</v>
      </c>
      <c r="K6" s="57">
        <v>0.4976</v>
      </c>
      <c r="L6" s="66">
        <v>0.4154</v>
      </c>
      <c r="M6" s="57">
        <v>1.0315</v>
      </c>
    </row>
    <row r="7" spans="2:13">
      <c r="B7" s="16">
        <v>0.901591</v>
      </c>
      <c r="C7" s="57">
        <v>0.936307</v>
      </c>
      <c r="D7" s="16">
        <v>0.125583</v>
      </c>
      <c r="E7" s="16">
        <v>0.5267</v>
      </c>
      <c r="F7" s="57">
        <v>0.506396</v>
      </c>
      <c r="G7" s="16" t="s">
        <v>32</v>
      </c>
      <c r="H7" s="15">
        <v>0.2086</v>
      </c>
      <c r="I7" s="16">
        <v>0.2046</v>
      </c>
      <c r="J7" s="24">
        <v>0.1013</v>
      </c>
      <c r="K7" s="15">
        <v>0.4432</v>
      </c>
      <c r="L7" s="16">
        <v>0.4284</v>
      </c>
      <c r="M7" s="24">
        <v>0.2096</v>
      </c>
    </row>
    <row r="9" spans="1:14">
      <c r="A9" s="16" t="s">
        <v>31</v>
      </c>
      <c r="B9" s="16" t="s">
        <v>17</v>
      </c>
      <c r="C9" s="16" t="s">
        <v>18</v>
      </c>
      <c r="D9" s="24" t="s">
        <v>19</v>
      </c>
      <c r="E9" s="16" t="s">
        <v>20</v>
      </c>
      <c r="F9" s="16" t="s">
        <v>21</v>
      </c>
      <c r="G9" s="24" t="s">
        <v>22</v>
      </c>
      <c r="H9" s="16" t="s">
        <v>23</v>
      </c>
      <c r="I9" s="16" t="s">
        <v>24</v>
      </c>
      <c r="J9" s="24" t="s">
        <v>25</v>
      </c>
      <c r="K9" s="16" t="s">
        <v>26</v>
      </c>
      <c r="L9" s="16" t="s">
        <v>27</v>
      </c>
      <c r="M9" s="24" t="s">
        <v>28</v>
      </c>
      <c r="N9" s="16" t="s">
        <v>33</v>
      </c>
    </row>
    <row r="10" spans="2:14">
      <c r="B10" s="16">
        <v>0.896322</v>
      </c>
      <c r="C10" s="16">
        <v>0.928571</v>
      </c>
      <c r="D10" s="63">
        <v>0.128703</v>
      </c>
      <c r="E10" s="57">
        <v>0.539322</v>
      </c>
      <c r="F10" s="57">
        <v>0.522006</v>
      </c>
      <c r="G10" s="24">
        <v>0.233113</v>
      </c>
      <c r="H10" s="16">
        <v>0.2182</v>
      </c>
      <c r="I10" s="63">
        <v>0.2073</v>
      </c>
      <c r="J10" s="24">
        <v>0.1329</v>
      </c>
      <c r="K10" s="16">
        <v>0.5109</v>
      </c>
      <c r="L10" s="16">
        <v>0.4155</v>
      </c>
      <c r="M10" s="24">
        <v>1.216</v>
      </c>
      <c r="N10" s="16">
        <v>1</v>
      </c>
    </row>
    <row r="11" spans="2:14">
      <c r="B11" s="16">
        <v>0.895911</v>
      </c>
      <c r="C11" s="16">
        <v>0.928571</v>
      </c>
      <c r="D11" s="24">
        <v>0.129307</v>
      </c>
      <c r="E11" s="57">
        <v>0.538838</v>
      </c>
      <c r="F11" s="57">
        <v>0.522006</v>
      </c>
      <c r="G11" s="24">
        <v>0.233493</v>
      </c>
      <c r="H11" s="16">
        <v>0.2173</v>
      </c>
      <c r="I11" s="63">
        <v>0.2073</v>
      </c>
      <c r="J11" s="24">
        <v>0.123</v>
      </c>
      <c r="K11" s="16">
        <v>0.5011</v>
      </c>
      <c r="L11" s="16">
        <v>0.4156</v>
      </c>
      <c r="M11" s="24">
        <v>1.0787</v>
      </c>
      <c r="N11" s="16">
        <v>0.5</v>
      </c>
    </row>
    <row r="12" spans="2:14">
      <c r="B12" s="16">
        <v>0.896381</v>
      </c>
      <c r="C12" s="16">
        <v>0.927922</v>
      </c>
      <c r="D12" s="24">
        <v>0.128902</v>
      </c>
      <c r="E12" s="57">
        <v>0.539173</v>
      </c>
      <c r="F12" s="57">
        <v>0.523686</v>
      </c>
      <c r="G12" s="24">
        <v>0.23326</v>
      </c>
      <c r="H12" s="16">
        <v>0.2173</v>
      </c>
      <c r="I12" s="16">
        <v>0.2074</v>
      </c>
      <c r="J12" s="24">
        <v>0.1235</v>
      </c>
      <c r="K12" s="16">
        <v>0.4976</v>
      </c>
      <c r="L12" s="63">
        <v>0.4154</v>
      </c>
      <c r="M12" s="24">
        <v>1.0315</v>
      </c>
      <c r="N12" s="16">
        <v>0.3</v>
      </c>
    </row>
    <row r="13" spans="2:14">
      <c r="B13" s="16">
        <v>0.896279</v>
      </c>
      <c r="C13" s="16">
        <v>0.927922</v>
      </c>
      <c r="D13" s="24">
        <v>0.129112</v>
      </c>
      <c r="E13" s="57">
        <v>0.539282</v>
      </c>
      <c r="F13" s="57">
        <v>0.523686</v>
      </c>
      <c r="G13" s="63">
        <v>0.233071</v>
      </c>
      <c r="H13" s="16">
        <v>0.2173</v>
      </c>
      <c r="I13" s="63">
        <v>0.2073</v>
      </c>
      <c r="J13" s="24">
        <v>0.1233</v>
      </c>
      <c r="K13" s="16">
        <v>0.4977</v>
      </c>
      <c r="L13" s="63">
        <v>0.4154</v>
      </c>
      <c r="M13" s="24">
        <v>1.0325</v>
      </c>
      <c r="N13" s="16">
        <v>0.1</v>
      </c>
    </row>
    <row r="14" spans="2:14">
      <c r="B14" s="16">
        <v>0.896396</v>
      </c>
      <c r="C14" s="16">
        <v>0.927922</v>
      </c>
      <c r="D14" s="24">
        <v>0.129037</v>
      </c>
      <c r="E14" s="16">
        <v>0.539265</v>
      </c>
      <c r="F14" s="16">
        <v>0.523686</v>
      </c>
      <c r="G14" s="24">
        <v>0.233221</v>
      </c>
      <c r="H14" s="16">
        <v>0.2172</v>
      </c>
      <c r="I14" s="63">
        <v>0.2073</v>
      </c>
      <c r="J14" s="24">
        <v>0.1224</v>
      </c>
      <c r="K14" s="63">
        <v>0.4976</v>
      </c>
      <c r="L14" s="63">
        <v>0.4154</v>
      </c>
      <c r="M14" s="63">
        <v>1.0315</v>
      </c>
      <c r="N14" s="16">
        <v>0.02</v>
      </c>
    </row>
    <row r="15" spans="2:15">
      <c r="B15" s="63">
        <v>0.896426</v>
      </c>
      <c r="C15" s="63">
        <v>0.928571</v>
      </c>
      <c r="D15" s="24">
        <v>0.129248</v>
      </c>
      <c r="E15" s="67">
        <v>0.53934</v>
      </c>
      <c r="F15" s="67">
        <v>0.523686</v>
      </c>
      <c r="G15" s="24">
        <v>0.233253</v>
      </c>
      <c r="H15" s="63">
        <v>0.2171</v>
      </c>
      <c r="I15" s="16">
        <v>0.2074</v>
      </c>
      <c r="J15" s="63">
        <v>0.1218</v>
      </c>
      <c r="K15" s="63">
        <v>0.4976</v>
      </c>
      <c r="L15" s="67">
        <v>0.4154</v>
      </c>
      <c r="M15" s="63">
        <v>1.0315</v>
      </c>
      <c r="N15" s="16">
        <v>0.01</v>
      </c>
      <c r="O15" s="23">
        <v>2021</v>
      </c>
    </row>
    <row r="16" spans="15:15">
      <c r="O16" s="23">
        <v>2022</v>
      </c>
    </row>
    <row r="17" spans="15:15">
      <c r="O17" s="23">
        <v>2023</v>
      </c>
    </row>
    <row r="18" spans="15:15">
      <c r="O18" s="23">
        <v>2024</v>
      </c>
    </row>
    <row r="19" spans="15:15">
      <c r="O19" s="23">
        <v>2025</v>
      </c>
    </row>
    <row r="20" spans="2:15">
      <c r="B20" s="64">
        <f>AVERAGE(B15:B19)</f>
        <v>0.896426</v>
      </c>
      <c r="C20" s="64">
        <f t="shared" ref="C20:M20" si="0">AVERAGE(C15:C19)</f>
        <v>0.928571</v>
      </c>
      <c r="D20" s="64">
        <f t="shared" si="0"/>
        <v>0.129248</v>
      </c>
      <c r="E20" s="64">
        <f t="shared" si="0"/>
        <v>0.53934</v>
      </c>
      <c r="F20" s="64">
        <f t="shared" si="0"/>
        <v>0.523686</v>
      </c>
      <c r="G20" s="64">
        <f t="shared" si="0"/>
        <v>0.233253</v>
      </c>
      <c r="H20" s="64">
        <f t="shared" si="0"/>
        <v>0.2171</v>
      </c>
      <c r="I20" s="64">
        <f t="shared" si="0"/>
        <v>0.2074</v>
      </c>
      <c r="J20" s="64">
        <f t="shared" si="0"/>
        <v>0.1218</v>
      </c>
      <c r="K20" s="64">
        <f t="shared" si="0"/>
        <v>0.4976</v>
      </c>
      <c r="L20" s="64">
        <f t="shared" si="0"/>
        <v>0.4154</v>
      </c>
      <c r="M20" s="64">
        <f t="shared" si="0"/>
        <v>1.0315</v>
      </c>
      <c r="O20" s="64" t="s">
        <v>34</v>
      </c>
    </row>
    <row r="21" spans="2:14">
      <c r="B21" s="64"/>
      <c r="N21" s="16">
        <v>0.001</v>
      </c>
    </row>
    <row r="22" spans="1:13">
      <c r="A22" s="15" t="s">
        <v>35</v>
      </c>
      <c r="B22" s="16">
        <f t="shared" ref="B22:G22" si="1">MAX(B10:B15)</f>
        <v>0.896426</v>
      </c>
      <c r="C22" s="16">
        <f t="shared" si="1"/>
        <v>0.928571</v>
      </c>
      <c r="D22" s="16">
        <f>MIN(D10:D15)</f>
        <v>0.128703</v>
      </c>
      <c r="E22" s="16">
        <f t="shared" si="1"/>
        <v>0.53934</v>
      </c>
      <c r="F22" s="16">
        <f t="shared" si="1"/>
        <v>0.523686</v>
      </c>
      <c r="G22" s="16">
        <f t="shared" ref="G22:M22" si="2">MIN(G10:G15)</f>
        <v>0.233071</v>
      </c>
      <c r="H22" s="16">
        <f t="shared" si="2"/>
        <v>0.2171</v>
      </c>
      <c r="I22" s="16">
        <f t="shared" si="2"/>
        <v>0.2073</v>
      </c>
      <c r="J22" s="16">
        <f t="shared" si="2"/>
        <v>0.1218</v>
      </c>
      <c r="K22" s="16">
        <f t="shared" si="2"/>
        <v>0.4976</v>
      </c>
      <c r="L22" s="16">
        <f t="shared" si="2"/>
        <v>0.4154</v>
      </c>
      <c r="M22" s="16">
        <f t="shared" si="2"/>
        <v>1.0315</v>
      </c>
    </row>
    <row r="24" spans="2:15">
      <c r="B24" s="15">
        <v>0.896279</v>
      </c>
      <c r="C24" s="16">
        <v>0.927922</v>
      </c>
      <c r="D24" s="24">
        <v>0.129213</v>
      </c>
      <c r="E24" s="16">
        <v>0.539337</v>
      </c>
      <c r="F24" s="16">
        <v>0.523686</v>
      </c>
      <c r="G24" s="24">
        <v>0.233278</v>
      </c>
      <c r="H24" s="15">
        <v>0.2171</v>
      </c>
      <c r="I24" s="16">
        <v>0.2074</v>
      </c>
      <c r="J24" s="24">
        <v>0.1211</v>
      </c>
      <c r="K24" s="15">
        <v>0.4976</v>
      </c>
      <c r="L24" s="16">
        <v>0.4154</v>
      </c>
      <c r="M24" s="24">
        <v>1.0315</v>
      </c>
      <c r="O24" s="16">
        <v>0</v>
      </c>
    </row>
    <row r="26" spans="2:5">
      <c r="B26" s="15" t="s">
        <v>36</v>
      </c>
      <c r="C26" s="15" t="s">
        <v>37</v>
      </c>
      <c r="D26" s="15" t="s">
        <v>38</v>
      </c>
      <c r="E26" s="15" t="s">
        <v>39</v>
      </c>
    </row>
    <row r="29" ht="20.25" customHeight="1" spans="1:13">
      <c r="A29" s="58" t="s">
        <v>0</v>
      </c>
      <c r="B29" s="58"/>
      <c r="C29" s="58"/>
      <c r="D29" s="59"/>
      <c r="E29" s="58"/>
      <c r="F29" s="58"/>
      <c r="G29" s="59"/>
      <c r="H29" s="58"/>
      <c r="I29" s="58"/>
      <c r="J29" s="59"/>
      <c r="K29" s="58"/>
      <c r="L29" s="58"/>
      <c r="M29" s="59"/>
    </row>
    <row r="30" spans="1:13">
      <c r="A30" s="17"/>
      <c r="B30" s="16" t="s">
        <v>17</v>
      </c>
      <c r="C30" s="16" t="s">
        <v>18</v>
      </c>
      <c r="D30" s="24" t="s">
        <v>19</v>
      </c>
      <c r="E30" s="16" t="s">
        <v>20</v>
      </c>
      <c r="F30" s="16" t="s">
        <v>21</v>
      </c>
      <c r="G30" s="24" t="s">
        <v>22</v>
      </c>
      <c r="H30" s="16" t="s">
        <v>23</v>
      </c>
      <c r="I30" s="16" t="s">
        <v>24</v>
      </c>
      <c r="J30" s="24" t="s">
        <v>25</v>
      </c>
      <c r="K30" s="16" t="s">
        <v>26</v>
      </c>
      <c r="L30" s="16" t="s">
        <v>27</v>
      </c>
      <c r="M30" s="24" t="s">
        <v>28</v>
      </c>
    </row>
    <row r="31" ht="17.25" customHeight="1" spans="1:13">
      <c r="A31" s="16" t="s">
        <v>29</v>
      </c>
      <c r="B31" s="65">
        <v>0.884308</v>
      </c>
      <c r="C31" s="65">
        <v>0.97096</v>
      </c>
      <c r="D31" s="24">
        <v>0.186407</v>
      </c>
      <c r="E31" s="16">
        <v>0.604795</v>
      </c>
      <c r="F31" s="16">
        <v>0.612997</v>
      </c>
      <c r="G31" s="24">
        <v>0.280864</v>
      </c>
      <c r="H31" s="65">
        <v>0.8656</v>
      </c>
      <c r="I31" s="65">
        <v>0.86</v>
      </c>
      <c r="J31" s="24">
        <v>0.2155</v>
      </c>
      <c r="K31" s="16">
        <v>1.185</v>
      </c>
      <c r="L31" s="16">
        <v>1.1391</v>
      </c>
      <c r="M31" s="24">
        <v>0.3478</v>
      </c>
    </row>
    <row r="32" ht="18" customHeight="1" spans="1:12">
      <c r="A32" s="15" t="s">
        <v>31</v>
      </c>
      <c r="B32" s="16">
        <v>0.857088</v>
      </c>
      <c r="C32" s="16">
        <v>0.9296442</v>
      </c>
      <c r="D32" s="24">
        <v>0.1907812</v>
      </c>
      <c r="E32" s="65">
        <v>0.6521946</v>
      </c>
      <c r="F32" s="65">
        <v>0.7071128</v>
      </c>
      <c r="G32" s="24">
        <v>0.2803874</v>
      </c>
      <c r="H32" s="16">
        <v>0.88582</v>
      </c>
      <c r="I32" s="16">
        <v>0.88556</v>
      </c>
      <c r="J32" s="24">
        <v>0.21696</v>
      </c>
      <c r="K32" s="65">
        <v>1.12446</v>
      </c>
      <c r="L32" s="65">
        <v>1.07312</v>
      </c>
    </row>
    <row r="33" spans="4:13"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3:6">
      <c r="C34" s="68"/>
      <c r="D34" s="68"/>
      <c r="F34" s="68"/>
    </row>
    <row r="35" ht="18.75" customHeight="1" spans="1:15">
      <c r="A35" s="16" t="s">
        <v>31</v>
      </c>
      <c r="B35" s="16" t="s">
        <v>17</v>
      </c>
      <c r="C35" s="16" t="s">
        <v>18</v>
      </c>
      <c r="D35" s="24" t="s">
        <v>19</v>
      </c>
      <c r="E35" s="16" t="s">
        <v>20</v>
      </c>
      <c r="F35" s="16" t="s">
        <v>21</v>
      </c>
      <c r="G35" s="24" t="s">
        <v>22</v>
      </c>
      <c r="H35" s="16" t="s">
        <v>23</v>
      </c>
      <c r="I35" s="16" t="s">
        <v>24</v>
      </c>
      <c r="J35" s="24" t="s">
        <v>25</v>
      </c>
      <c r="K35" s="16" t="s">
        <v>26</v>
      </c>
      <c r="L35" s="16" t="s">
        <v>27</v>
      </c>
      <c r="M35" s="24" t="s">
        <v>28</v>
      </c>
      <c r="N35" s="16" t="s">
        <v>33</v>
      </c>
      <c r="O35" s="15" t="s">
        <v>40</v>
      </c>
    </row>
    <row r="36" spans="2:14">
      <c r="B36" s="15">
        <v>0.858564</v>
      </c>
      <c r="C36" s="16">
        <v>0.931739</v>
      </c>
      <c r="D36" s="24">
        <v>0.183997</v>
      </c>
      <c r="E36" s="16">
        <v>0.650369</v>
      </c>
      <c r="F36" s="16">
        <v>0.708976</v>
      </c>
      <c r="G36" s="24">
        <v>0.281247</v>
      </c>
      <c r="H36" s="15">
        <v>0.8837</v>
      </c>
      <c r="I36" s="16">
        <v>0.8793</v>
      </c>
      <c r="J36" s="24">
        <v>0.2118</v>
      </c>
      <c r="K36" s="15">
        <v>1.1271</v>
      </c>
      <c r="L36" s="16">
        <v>1.0667</v>
      </c>
      <c r="M36" s="24">
        <v>0.352</v>
      </c>
      <c r="N36" s="16">
        <v>10</v>
      </c>
    </row>
    <row r="37" spans="2:14">
      <c r="B37" s="15">
        <v>0.853874</v>
      </c>
      <c r="C37" s="16">
        <v>0.935786</v>
      </c>
      <c r="D37" s="24">
        <v>0.189882</v>
      </c>
      <c r="E37" s="16">
        <v>0.650852</v>
      </c>
      <c r="F37" s="16">
        <v>0.715804</v>
      </c>
      <c r="G37" s="24">
        <v>0.281916</v>
      </c>
      <c r="H37" s="15">
        <v>0.8893</v>
      </c>
      <c r="I37" s="16">
        <v>0.884</v>
      </c>
      <c r="J37" s="24">
        <v>0.2172</v>
      </c>
      <c r="K37" s="15">
        <v>1.1274</v>
      </c>
      <c r="L37" s="16">
        <v>1.0707</v>
      </c>
      <c r="M37" s="24">
        <v>0.353</v>
      </c>
      <c r="N37" s="16">
        <v>5</v>
      </c>
    </row>
    <row r="38" spans="2:14">
      <c r="B38" s="15">
        <v>0.853766</v>
      </c>
      <c r="C38" s="16">
        <v>0.932238</v>
      </c>
      <c r="D38" s="24">
        <v>0.189659</v>
      </c>
      <c r="E38" s="16">
        <v>0.651508</v>
      </c>
      <c r="F38" s="16">
        <v>0.712639</v>
      </c>
      <c r="G38" s="24">
        <v>0.281757</v>
      </c>
      <c r="H38" s="15">
        <v>0.8886</v>
      </c>
      <c r="I38" s="16">
        <v>0.8828</v>
      </c>
      <c r="J38" s="24">
        <v>0.2163</v>
      </c>
      <c r="K38" s="15">
        <v>1.1265</v>
      </c>
      <c r="L38" s="16">
        <v>1.0696</v>
      </c>
      <c r="M38" s="24">
        <v>0.3527</v>
      </c>
      <c r="N38" s="16">
        <v>2</v>
      </c>
    </row>
    <row r="39" spans="2:14">
      <c r="B39" s="15">
        <v>0.857427</v>
      </c>
      <c r="C39" s="16">
        <v>0.932238</v>
      </c>
      <c r="D39" s="24">
        <v>0.191207</v>
      </c>
      <c r="E39" s="15">
        <v>0.650572</v>
      </c>
      <c r="F39" s="73">
        <v>0.736461</v>
      </c>
      <c r="G39" s="24">
        <v>0.28195</v>
      </c>
      <c r="H39" s="15">
        <v>0.8879</v>
      </c>
      <c r="I39" s="57">
        <v>0.8745</v>
      </c>
      <c r="J39" s="24">
        <v>0.2144</v>
      </c>
      <c r="K39" s="15">
        <v>1.1271</v>
      </c>
      <c r="L39" s="57">
        <v>1.0636</v>
      </c>
      <c r="M39" s="24">
        <v>0.3516</v>
      </c>
      <c r="N39" s="16">
        <v>1</v>
      </c>
    </row>
    <row r="40" spans="2:14">
      <c r="B40" s="60">
        <v>0.853879</v>
      </c>
      <c r="C40" s="57">
        <v>0.900808</v>
      </c>
      <c r="D40" s="24">
        <v>0.195008</v>
      </c>
      <c r="E40" s="57">
        <v>0.648942</v>
      </c>
      <c r="F40" s="57">
        <v>0.720202</v>
      </c>
      <c r="G40" s="24">
        <v>0.28107</v>
      </c>
      <c r="H40" s="60">
        <v>0.8886</v>
      </c>
      <c r="I40" s="15">
        <v>0.8803</v>
      </c>
      <c r="J40" s="24">
        <v>0.2152</v>
      </c>
      <c r="K40" s="60">
        <v>1.1291</v>
      </c>
      <c r="L40" s="57">
        <v>1.0735</v>
      </c>
      <c r="M40" s="24">
        <v>0.3494</v>
      </c>
      <c r="N40" s="16">
        <v>0.9</v>
      </c>
    </row>
    <row r="41" spans="2:14">
      <c r="B41" s="60">
        <v>0.858313</v>
      </c>
      <c r="C41" s="57">
        <v>0.931739</v>
      </c>
      <c r="D41" s="24">
        <v>0.182949</v>
      </c>
      <c r="E41" s="57">
        <v>0.649983</v>
      </c>
      <c r="F41" s="57">
        <v>0.71214</v>
      </c>
      <c r="G41" s="24">
        <v>0.281999</v>
      </c>
      <c r="H41" s="60">
        <v>0.884</v>
      </c>
      <c r="I41" s="16">
        <v>0.8795</v>
      </c>
      <c r="J41" s="24">
        <v>0.2118</v>
      </c>
      <c r="K41" s="60">
        <v>1.1273</v>
      </c>
      <c r="L41" s="57">
        <v>1.0643</v>
      </c>
      <c r="M41" s="24">
        <v>0.3521</v>
      </c>
      <c r="N41" s="16">
        <v>0.8</v>
      </c>
    </row>
    <row r="42" spans="2:14">
      <c r="B42" s="69">
        <v>0.857396</v>
      </c>
      <c r="C42" s="57">
        <v>0.936763</v>
      </c>
      <c r="D42" s="24">
        <v>0.191146</v>
      </c>
      <c r="E42" s="57">
        <v>0.650354</v>
      </c>
      <c r="F42" s="57">
        <v>0.731916</v>
      </c>
      <c r="G42" s="24" t="s">
        <v>41</v>
      </c>
      <c r="H42" s="60">
        <v>0.8874</v>
      </c>
      <c r="I42" s="57">
        <v>0.8725</v>
      </c>
      <c r="J42" s="24">
        <v>0.2144</v>
      </c>
      <c r="K42" s="60">
        <v>1.1271</v>
      </c>
      <c r="L42" s="67">
        <v>1.0627</v>
      </c>
      <c r="M42" s="24">
        <v>0.3515</v>
      </c>
      <c r="N42" s="16">
        <v>0.65</v>
      </c>
    </row>
    <row r="43" s="57" customFormat="1" spans="2:14">
      <c r="B43" s="69">
        <v>0.856111</v>
      </c>
      <c r="C43" s="57">
        <v>0.930459</v>
      </c>
      <c r="D43" s="24">
        <v>0.190465</v>
      </c>
      <c r="E43" s="57">
        <v>0.648507</v>
      </c>
      <c r="F43" s="57">
        <v>0.708908</v>
      </c>
      <c r="G43" s="24" t="s">
        <v>42</v>
      </c>
      <c r="H43" s="57">
        <v>0.8857</v>
      </c>
      <c r="I43" s="57">
        <v>0.8753</v>
      </c>
      <c r="J43" s="57">
        <v>0.2174</v>
      </c>
      <c r="K43" s="57">
        <v>1.1273</v>
      </c>
      <c r="L43" s="57">
        <v>1.0769</v>
      </c>
      <c r="M43" s="24">
        <v>0.3481</v>
      </c>
      <c r="N43" s="57">
        <v>0.6</v>
      </c>
    </row>
    <row r="44" s="57" customFormat="1" spans="2:14">
      <c r="B44" s="60">
        <v>0.855094</v>
      </c>
      <c r="C44" s="57">
        <v>0.939697</v>
      </c>
      <c r="D44" s="57">
        <v>0.195262</v>
      </c>
      <c r="E44" s="57">
        <v>0.649546</v>
      </c>
      <c r="F44" s="57">
        <v>0.715541</v>
      </c>
      <c r="G44" s="57">
        <v>0.282376</v>
      </c>
      <c r="H44" s="69">
        <v>0.8878</v>
      </c>
      <c r="I44" s="57">
        <v>0.8724</v>
      </c>
      <c r="J44" s="24">
        <v>0.218</v>
      </c>
      <c r="K44" s="60">
        <v>1.1285</v>
      </c>
      <c r="L44" s="57">
        <v>1.0682</v>
      </c>
      <c r="M44" s="24">
        <v>0.3548</v>
      </c>
      <c r="N44" s="57">
        <v>0.55</v>
      </c>
    </row>
    <row r="45" s="23" customFormat="1" spans="2:15">
      <c r="B45" s="70">
        <v>0.861537</v>
      </c>
      <c r="C45" s="70">
        <v>0.937532</v>
      </c>
      <c r="D45" s="22">
        <v>0.183684</v>
      </c>
      <c r="E45" s="61">
        <v>0.654214</v>
      </c>
      <c r="F45" s="61">
        <v>0.715541</v>
      </c>
      <c r="G45" s="22">
        <v>0.279436</v>
      </c>
      <c r="H45" s="70">
        <v>0.8827</v>
      </c>
      <c r="I45" s="23">
        <v>0.8789</v>
      </c>
      <c r="J45" s="22">
        <v>0.2125</v>
      </c>
      <c r="K45" s="61">
        <v>1.124</v>
      </c>
      <c r="L45" s="61">
        <v>1.0679</v>
      </c>
      <c r="M45" s="22">
        <v>0.3502</v>
      </c>
      <c r="N45" s="23">
        <v>0.5</v>
      </c>
      <c r="O45" s="23">
        <v>2021</v>
      </c>
    </row>
    <row r="46" spans="2:15">
      <c r="B46" s="15">
        <v>0.855182</v>
      </c>
      <c r="C46" s="16">
        <v>0.939231</v>
      </c>
      <c r="D46" s="24">
        <v>0.199902</v>
      </c>
      <c r="E46" s="16">
        <v>0.65031</v>
      </c>
      <c r="F46" s="16">
        <v>0.698315</v>
      </c>
      <c r="G46" s="24">
        <v>0.281988</v>
      </c>
      <c r="H46" s="15">
        <v>0.8861</v>
      </c>
      <c r="I46" s="16">
        <v>0.8923</v>
      </c>
      <c r="J46" s="24">
        <v>0.2234</v>
      </c>
      <c r="K46" s="60">
        <v>1.1239</v>
      </c>
      <c r="L46" s="57">
        <v>1.0876</v>
      </c>
      <c r="M46" s="24">
        <v>0.3524</v>
      </c>
      <c r="N46" s="16">
        <v>0.5</v>
      </c>
      <c r="O46" s="23">
        <v>2022</v>
      </c>
    </row>
    <row r="47" spans="2:15">
      <c r="B47" s="15">
        <v>0.856262</v>
      </c>
      <c r="C47" s="16">
        <v>0.918283</v>
      </c>
      <c r="D47" s="24">
        <v>0.186823</v>
      </c>
      <c r="E47" s="16">
        <v>0.655048</v>
      </c>
      <c r="F47" s="16">
        <v>0.712442</v>
      </c>
      <c r="G47" s="24">
        <v>0.277216</v>
      </c>
      <c r="H47" s="15">
        <v>0.8875</v>
      </c>
      <c r="I47" s="16">
        <v>0.8865</v>
      </c>
      <c r="J47" s="24">
        <v>0.2132</v>
      </c>
      <c r="K47" s="60">
        <v>1.1215</v>
      </c>
      <c r="L47" s="57">
        <v>1.0638</v>
      </c>
      <c r="M47" s="24">
        <v>0.3492</v>
      </c>
      <c r="N47" s="16">
        <v>0.5</v>
      </c>
      <c r="O47" s="23">
        <v>2023</v>
      </c>
    </row>
    <row r="48" spans="2:15">
      <c r="B48" s="15">
        <v>0.8625</v>
      </c>
      <c r="C48" s="16">
        <v>0.925926</v>
      </c>
      <c r="D48" s="24">
        <v>0.181294</v>
      </c>
      <c r="E48" s="16">
        <v>0.650011</v>
      </c>
      <c r="F48" s="16">
        <v>0.703205</v>
      </c>
      <c r="G48" s="24">
        <v>0.280952</v>
      </c>
      <c r="H48" s="15">
        <v>0.8834</v>
      </c>
      <c r="I48" s="16">
        <v>0.8906</v>
      </c>
      <c r="J48" s="24">
        <v>0.2113</v>
      </c>
      <c r="K48" s="60">
        <v>1.1265</v>
      </c>
      <c r="L48" s="57">
        <v>1.0716</v>
      </c>
      <c r="M48" s="24">
        <v>0.3508</v>
      </c>
      <c r="N48" s="16">
        <v>0.5</v>
      </c>
      <c r="O48" s="23">
        <v>2024</v>
      </c>
    </row>
    <row r="49" spans="2:15">
      <c r="B49" s="15">
        <v>0.849959</v>
      </c>
      <c r="C49" s="16">
        <v>0.927249</v>
      </c>
      <c r="D49" s="24">
        <v>0.202203</v>
      </c>
      <c r="E49" s="16">
        <v>0.65139</v>
      </c>
      <c r="F49" s="16">
        <v>0.706061</v>
      </c>
      <c r="G49" s="24">
        <v>0.282345</v>
      </c>
      <c r="H49" s="15">
        <v>0.8894</v>
      </c>
      <c r="I49" s="16">
        <v>0.8795</v>
      </c>
      <c r="J49" s="24">
        <v>0.2244</v>
      </c>
      <c r="K49" s="60">
        <v>1.1264</v>
      </c>
      <c r="L49" s="57">
        <v>1.0747</v>
      </c>
      <c r="M49" s="24">
        <v>0.3589</v>
      </c>
      <c r="N49" s="16">
        <v>0.5</v>
      </c>
      <c r="O49" s="23">
        <v>2025</v>
      </c>
    </row>
    <row r="50" ht="18" customHeight="1" spans="1:15">
      <c r="A50" s="71"/>
      <c r="B50" s="64">
        <f>AVERAGE(B45:B49)</f>
        <v>0.857088</v>
      </c>
      <c r="C50" s="64">
        <f t="shared" ref="C50:M50" si="3">AVERAGE(C45:C49)</f>
        <v>0.9296442</v>
      </c>
      <c r="D50" s="64">
        <f t="shared" si="3"/>
        <v>0.1907812</v>
      </c>
      <c r="E50" s="74">
        <f t="shared" si="3"/>
        <v>0.6521946</v>
      </c>
      <c r="F50" s="74">
        <f t="shared" si="3"/>
        <v>0.7071128</v>
      </c>
      <c r="G50" s="64">
        <f t="shared" si="3"/>
        <v>0.2803874</v>
      </c>
      <c r="H50" s="64">
        <f t="shared" si="3"/>
        <v>0.88582</v>
      </c>
      <c r="I50" s="64">
        <f t="shared" si="3"/>
        <v>0.88556</v>
      </c>
      <c r="J50" s="64">
        <f t="shared" si="3"/>
        <v>0.21696</v>
      </c>
      <c r="K50" s="74">
        <f t="shared" si="3"/>
        <v>1.12446</v>
      </c>
      <c r="L50" s="74">
        <f t="shared" si="3"/>
        <v>1.07312</v>
      </c>
      <c r="M50" s="64">
        <f t="shared" si="3"/>
        <v>0.3523</v>
      </c>
      <c r="N50" s="75">
        <v>0.5</v>
      </c>
      <c r="O50" s="64" t="s">
        <v>34</v>
      </c>
    </row>
    <row r="51" spans="2:14">
      <c r="B51" s="15">
        <v>0.856078</v>
      </c>
      <c r="C51" s="16">
        <v>0.927669</v>
      </c>
      <c r="D51" s="24">
        <v>0.181901</v>
      </c>
      <c r="E51" s="16">
        <v>0.650258</v>
      </c>
      <c r="F51" s="16">
        <v>0.706937</v>
      </c>
      <c r="G51" s="24">
        <v>0.280124</v>
      </c>
      <c r="H51" s="15">
        <v>0.8853</v>
      </c>
      <c r="I51" s="16">
        <v>0.8713</v>
      </c>
      <c r="J51" s="24">
        <v>0.2145</v>
      </c>
      <c r="K51" s="60">
        <v>1.1269</v>
      </c>
      <c r="L51" s="57">
        <v>1.0844</v>
      </c>
      <c r="M51" s="24">
        <v>0.3527</v>
      </c>
      <c r="N51" s="16">
        <v>0.45</v>
      </c>
    </row>
    <row r="52" spans="2:14">
      <c r="B52" s="60">
        <v>0.859448</v>
      </c>
      <c r="C52" s="57">
        <v>0.927669</v>
      </c>
      <c r="D52" s="24">
        <v>0.177978</v>
      </c>
      <c r="E52" s="57">
        <v>0.648984</v>
      </c>
      <c r="F52" s="57">
        <v>0.706889</v>
      </c>
      <c r="G52" s="24">
        <v>0.281641</v>
      </c>
      <c r="H52" s="60">
        <v>0.8842</v>
      </c>
      <c r="I52" s="63">
        <v>0.8703</v>
      </c>
      <c r="J52" s="24">
        <v>0.2108</v>
      </c>
      <c r="K52" s="60">
        <v>1.1278</v>
      </c>
      <c r="L52" s="57">
        <v>1.0716</v>
      </c>
      <c r="M52" s="24">
        <v>0.3511</v>
      </c>
      <c r="N52" s="16">
        <v>0.4</v>
      </c>
    </row>
    <row r="53" spans="2:14">
      <c r="B53" s="15">
        <v>0.853266</v>
      </c>
      <c r="C53" s="16">
        <v>0.930459</v>
      </c>
      <c r="D53" s="24">
        <v>0.193283</v>
      </c>
      <c r="E53" s="16">
        <v>0.650607</v>
      </c>
      <c r="F53" s="16">
        <v>0.718706</v>
      </c>
      <c r="G53" s="24">
        <v>0.281508</v>
      </c>
      <c r="H53" s="15">
        <v>0.8895</v>
      </c>
      <c r="I53" s="16">
        <v>0.8899</v>
      </c>
      <c r="J53" s="24">
        <v>0.2168</v>
      </c>
      <c r="K53" s="60">
        <v>1.1256</v>
      </c>
      <c r="L53" s="57">
        <v>1.0715</v>
      </c>
      <c r="M53" s="24">
        <v>0.3506</v>
      </c>
      <c r="N53" s="16">
        <v>0.3</v>
      </c>
    </row>
    <row r="54" spans="2:14">
      <c r="B54" s="15">
        <v>0.859569</v>
      </c>
      <c r="C54" s="16">
        <v>0.927669</v>
      </c>
      <c r="D54" s="24">
        <v>0.183903</v>
      </c>
      <c r="E54" s="16">
        <v>0.650766</v>
      </c>
      <c r="F54" s="57">
        <v>0.704732</v>
      </c>
      <c r="G54" s="24">
        <v>0.280072</v>
      </c>
      <c r="H54" s="15">
        <v>0.8841</v>
      </c>
      <c r="I54" s="16">
        <v>0.8769</v>
      </c>
      <c r="J54" s="24">
        <v>0.2099</v>
      </c>
      <c r="K54" s="60">
        <v>1.1274</v>
      </c>
      <c r="L54" s="57">
        <v>1.0726</v>
      </c>
      <c r="M54" s="24">
        <v>0.3532</v>
      </c>
      <c r="N54" s="16">
        <v>0.1</v>
      </c>
    </row>
    <row r="55" spans="14:14">
      <c r="N55" s="16">
        <v>0.02</v>
      </c>
    </row>
    <row r="56" spans="14:14">
      <c r="N56" s="16">
        <v>0.001</v>
      </c>
    </row>
    <row r="57" spans="1:14">
      <c r="A57" s="15" t="s">
        <v>35</v>
      </c>
      <c r="B57" s="16">
        <f>MAX(B36:B54)</f>
        <v>0.8625</v>
      </c>
      <c r="C57" s="16">
        <f>MAX(C36:C54)</f>
        <v>0.939697</v>
      </c>
      <c r="E57" s="16">
        <f>MAX(E36:E54)</f>
        <v>0.655048</v>
      </c>
      <c r="F57" s="16">
        <f>MAX(F36:F54)</f>
        <v>0.736461</v>
      </c>
      <c r="H57" s="16">
        <f>MIN(H36:H54)</f>
        <v>0.8827</v>
      </c>
      <c r="I57" s="16">
        <f>MIN(I36:I54)</f>
        <v>0.8703</v>
      </c>
      <c r="K57" s="16">
        <f>MIN(K36:K54)</f>
        <v>1.1215</v>
      </c>
      <c r="L57" s="16">
        <f>MIN(L36:L54)</f>
        <v>1.0627</v>
      </c>
      <c r="N57" s="16">
        <v>2</v>
      </c>
    </row>
    <row r="60" spans="2:8">
      <c r="B60" s="72"/>
      <c r="H60" s="72"/>
    </row>
    <row r="61" spans="6:8">
      <c r="F61" s="72"/>
      <c r="H61" s="72"/>
    </row>
    <row r="68" spans="2:10">
      <c r="B68" s="72"/>
      <c r="C68" s="15"/>
      <c r="E68" s="72"/>
      <c r="F68" s="15"/>
      <c r="I68" s="72"/>
      <c r="J68" s="79"/>
    </row>
    <row r="70" spans="5:5">
      <c r="E70" s="15"/>
    </row>
    <row r="71" spans="1:13">
      <c r="A71" s="5" t="s">
        <v>14</v>
      </c>
      <c r="B71" s="16" t="s">
        <v>17</v>
      </c>
      <c r="C71" s="16" t="s">
        <v>18</v>
      </c>
      <c r="D71" s="24" t="s">
        <v>19</v>
      </c>
      <c r="E71" s="16" t="s">
        <v>20</v>
      </c>
      <c r="F71" s="16" t="s">
        <v>21</v>
      </c>
      <c r="G71" s="24" t="s">
        <v>22</v>
      </c>
      <c r="H71" s="16" t="s">
        <v>23</v>
      </c>
      <c r="I71" s="16" t="s">
        <v>24</v>
      </c>
      <c r="J71" s="24" t="s">
        <v>25</v>
      </c>
      <c r="K71" s="16" t="s">
        <v>26</v>
      </c>
      <c r="L71" s="16" t="s">
        <v>27</v>
      </c>
      <c r="M71" s="24" t="s">
        <v>28</v>
      </c>
    </row>
    <row r="72" spans="1:13">
      <c r="A72" s="16" t="s">
        <v>29</v>
      </c>
      <c r="B72" s="21">
        <v>0.900688</v>
      </c>
      <c r="C72" s="21">
        <v>0.933953</v>
      </c>
      <c r="D72" s="26">
        <v>0.126419</v>
      </c>
      <c r="E72" s="21">
        <v>0.527878</v>
      </c>
      <c r="F72" s="21">
        <v>0.502924</v>
      </c>
      <c r="G72" s="26">
        <v>0.232143</v>
      </c>
      <c r="H72" s="21">
        <v>0.209</v>
      </c>
      <c r="I72" s="21">
        <v>0.1988</v>
      </c>
      <c r="J72" s="26">
        <v>0.1061</v>
      </c>
      <c r="K72" s="21">
        <v>0.4449</v>
      </c>
      <c r="L72" s="21">
        <v>0.4267</v>
      </c>
      <c r="M72" s="24">
        <v>0.2217</v>
      </c>
    </row>
    <row r="73" spans="1:12">
      <c r="A73" s="16" t="s">
        <v>30</v>
      </c>
      <c r="B73" s="15">
        <v>0.9054</v>
      </c>
      <c r="C73" s="16">
        <v>0.9461</v>
      </c>
      <c r="E73" s="16">
        <v>0.5235</v>
      </c>
      <c r="F73" s="16">
        <v>0.501</v>
      </c>
      <c r="H73" s="16">
        <v>0.2104</v>
      </c>
      <c r="I73" s="16">
        <v>0.2021</v>
      </c>
      <c r="K73" s="16">
        <v>0.4539</v>
      </c>
      <c r="L73" s="16">
        <v>0.4399</v>
      </c>
    </row>
    <row r="74" spans="2:14">
      <c r="B74" s="15">
        <v>0.901628</v>
      </c>
      <c r="C74" s="16">
        <v>0.936307</v>
      </c>
      <c r="D74" s="24">
        <v>0.125589</v>
      </c>
      <c r="E74" s="16">
        <v>0.526678</v>
      </c>
      <c r="F74" s="16">
        <v>0.506396</v>
      </c>
      <c r="G74" s="24">
        <v>0.230691</v>
      </c>
      <c r="H74" s="16">
        <v>0.2086</v>
      </c>
      <c r="I74" s="16">
        <v>0.2046</v>
      </c>
      <c r="J74" s="24">
        <v>0.1013</v>
      </c>
      <c r="K74" s="16">
        <v>0.4432</v>
      </c>
      <c r="L74" s="16">
        <v>0.4284</v>
      </c>
      <c r="M74" s="24">
        <v>0.2096</v>
      </c>
      <c r="N74" s="16">
        <v>0</v>
      </c>
    </row>
    <row r="77" spans="2:7">
      <c r="B77" s="15">
        <v>0.900764</v>
      </c>
      <c r="C77" s="16">
        <v>0.933953</v>
      </c>
      <c r="D77" s="24">
        <v>0.126378</v>
      </c>
      <c r="E77" s="16">
        <v>0.527915</v>
      </c>
      <c r="F77" s="16">
        <v>0.502924</v>
      </c>
      <c r="G77" s="24">
        <v>0.232119</v>
      </c>
    </row>
    <row r="78" spans="2:7">
      <c r="B78" s="76">
        <v>0.901671</v>
      </c>
      <c r="C78" s="16">
        <v>0.937254</v>
      </c>
      <c r="D78" s="24">
        <v>0.125617</v>
      </c>
      <c r="E78" s="16">
        <v>0.526715</v>
      </c>
      <c r="F78" s="16">
        <v>0.506396</v>
      </c>
      <c r="G78" s="24">
        <v>0.230661</v>
      </c>
    </row>
    <row r="79" spans="5:5">
      <c r="E79" s="77"/>
    </row>
    <row r="80" ht="15" spans="3:7">
      <c r="C80" s="72"/>
      <c r="E80" s="77"/>
      <c r="G80" s="78"/>
    </row>
    <row r="81" spans="5:5">
      <c r="E81" s="77"/>
    </row>
    <row r="82" spans="5:5">
      <c r="E82" s="77"/>
    </row>
    <row r="83" spans="1:9">
      <c r="A83" s="5" t="s">
        <v>14</v>
      </c>
      <c r="B83" s="16" t="s">
        <v>17</v>
      </c>
      <c r="C83" s="16" t="s">
        <v>18</v>
      </c>
      <c r="D83" s="16" t="s">
        <v>20</v>
      </c>
      <c r="E83" s="16" t="s">
        <v>21</v>
      </c>
      <c r="F83" s="16" t="s">
        <v>23</v>
      </c>
      <c r="G83" s="16" t="s">
        <v>24</v>
      </c>
      <c r="H83" s="16" t="s">
        <v>26</v>
      </c>
      <c r="I83" s="16" t="s">
        <v>27</v>
      </c>
    </row>
    <row r="84" spans="1:10">
      <c r="A84" s="16" t="s">
        <v>29</v>
      </c>
      <c r="B84" s="21">
        <v>0.900688</v>
      </c>
      <c r="C84" s="21">
        <v>0.933953</v>
      </c>
      <c r="D84" s="21">
        <v>0.527878</v>
      </c>
      <c r="E84" s="21">
        <v>0.502924</v>
      </c>
      <c r="F84" s="21">
        <v>0.209</v>
      </c>
      <c r="G84" s="21">
        <v>0.1988</v>
      </c>
      <c r="H84" s="21">
        <v>0.4449</v>
      </c>
      <c r="I84" s="21">
        <v>0.4267</v>
      </c>
      <c r="J84" s="26"/>
    </row>
    <row r="85" spans="1:9">
      <c r="A85" s="16" t="s">
        <v>30</v>
      </c>
      <c r="B85" s="15">
        <v>0.9054</v>
      </c>
      <c r="C85" s="16">
        <v>0.9461</v>
      </c>
      <c r="D85" s="16">
        <v>0.5235</v>
      </c>
      <c r="E85" s="16">
        <v>0.501</v>
      </c>
      <c r="F85" s="16">
        <v>0.2104</v>
      </c>
      <c r="G85" s="16">
        <v>0.2021</v>
      </c>
      <c r="H85" s="16">
        <v>0.4539</v>
      </c>
      <c r="I85" s="16">
        <v>0.4399</v>
      </c>
    </row>
    <row r="86" spans="5:5">
      <c r="E86" s="76"/>
    </row>
    <row r="95" spans="2:2">
      <c r="B95" s="72"/>
    </row>
    <row r="112" spans="1:1">
      <c r="A112" s="80"/>
    </row>
    <row r="146" spans="3:7">
      <c r="C146" s="15" t="s">
        <v>43</v>
      </c>
      <c r="D146" s="15" t="s">
        <v>43</v>
      </c>
      <c r="E146" s="15" t="s">
        <v>43</v>
      </c>
      <c r="F146" s="15" t="s">
        <v>43</v>
      </c>
      <c r="G146" s="15" t="s">
        <v>43</v>
      </c>
    </row>
    <row r="147" ht="21.75" spans="3:8">
      <c r="C147" s="16" t="str">
        <f>_xlfn.DISPIMG("ID_FCF3F2035EF74A41A16FEEC7F3175F70",1)</f>
        <v>=DISPIMG("ID_FCF3F2035EF74A41A16FEEC7F3175F70",1)</v>
      </c>
      <c r="D147" s="16" t="str">
        <f>_xlfn.DISPIMG("ID_CBD40EA8E3DC4EF3966B2DC81BEF3728",1)</f>
        <v>=DISPIMG("ID_CBD40EA8E3DC4EF3966B2DC81BEF3728",1)</v>
      </c>
      <c r="E147" s="24" t="str">
        <f>_xlfn.DISPIMG("ID_5E3A3FBA9FF34444983DD77A56CC96A9",1)</f>
        <v>=DISPIMG("ID_5E3A3FBA9FF34444983DD77A56CC96A9",1)</v>
      </c>
      <c r="F147" s="16" t="str">
        <f>_xlfn.DISPIMG("ID_1415CC5F0CED4F528C32C65F782F4FC5",1)</f>
        <v>=DISPIMG("ID_1415CC5F0CED4F528C32C65F782F4FC5",1)</v>
      </c>
      <c r="G147" s="16" t="str">
        <f>_xlfn.DISPIMG("ID_977AF0AF62CA42B69901D9CDDE8AA607",1)</f>
        <v>=DISPIMG("ID_977AF0AF62CA42B69901D9CDDE8AA607",1)</v>
      </c>
      <c r="H147" s="15" t="s">
        <v>33</v>
      </c>
    </row>
    <row r="148" spans="1:8">
      <c r="A148" s="15" t="s">
        <v>30</v>
      </c>
      <c r="C148" s="81">
        <v>0.25974</v>
      </c>
      <c r="D148" s="63">
        <v>0.1551</v>
      </c>
      <c r="E148" s="63">
        <v>0.3091</v>
      </c>
      <c r="F148" s="63">
        <v>0.7033</v>
      </c>
      <c r="G148" s="63">
        <v>0.1909</v>
      </c>
      <c r="H148" s="15"/>
    </row>
    <row r="149" spans="1:8">
      <c r="A149" s="15" t="s">
        <v>44</v>
      </c>
      <c r="B149" s="15" t="s">
        <v>45</v>
      </c>
      <c r="C149" s="82">
        <v>0.23487964</v>
      </c>
      <c r="D149" s="83">
        <v>0.13691505</v>
      </c>
      <c r="E149" s="83">
        <v>0.28079305</v>
      </c>
      <c r="F149" s="83">
        <v>0.71441303</v>
      </c>
      <c r="G149" s="83">
        <v>0.17363633</v>
      </c>
      <c r="H149" s="16">
        <v>0</v>
      </c>
    </row>
    <row r="150" spans="2:7">
      <c r="B150" s="15" t="s">
        <v>46</v>
      </c>
      <c r="C150" s="82">
        <v>0.10730041</v>
      </c>
      <c r="D150" s="83">
        <v>0.07428754</v>
      </c>
      <c r="E150" s="83">
        <v>0.16404715</v>
      </c>
      <c r="F150" s="83">
        <v>0.30202098</v>
      </c>
      <c r="G150" s="83">
        <v>0.09760606</v>
      </c>
    </row>
    <row r="151" spans="2:7">
      <c r="B151" s="15" t="s">
        <v>47</v>
      </c>
      <c r="C151" s="82">
        <v>0.31952719</v>
      </c>
      <c r="D151" s="83">
        <v>0.24448259</v>
      </c>
      <c r="E151" s="83">
        <v>0.38946605</v>
      </c>
      <c r="F151" s="83">
        <v>1.0832644</v>
      </c>
      <c r="G151" s="83">
        <v>0.26388237</v>
      </c>
    </row>
    <row r="153" spans="1:8">
      <c r="A153" s="15" t="s">
        <v>31</v>
      </c>
      <c r="B153" s="15" t="s">
        <v>45</v>
      </c>
      <c r="C153" s="84">
        <v>0.27951966</v>
      </c>
      <c r="D153" s="85">
        <v>0.14364553</v>
      </c>
      <c r="E153" s="85">
        <v>0.27671017</v>
      </c>
      <c r="F153" s="86">
        <v>0.85196391</v>
      </c>
      <c r="G153" s="86">
        <v>0.19640609</v>
      </c>
      <c r="H153" s="16">
        <v>0.5</v>
      </c>
    </row>
    <row r="154" spans="2:7">
      <c r="B154" s="15" t="s">
        <v>46</v>
      </c>
      <c r="C154" s="60">
        <v>0.11765633</v>
      </c>
      <c r="D154" s="57">
        <v>0.06900554</v>
      </c>
      <c r="E154" s="57">
        <v>0.17609495</v>
      </c>
      <c r="F154" s="57">
        <v>0.28264958</v>
      </c>
      <c r="G154" s="57">
        <v>0.10649479</v>
      </c>
    </row>
    <row r="155" spans="2:7">
      <c r="B155" s="15" t="s">
        <v>47</v>
      </c>
      <c r="C155" s="60">
        <v>0.39880708</v>
      </c>
      <c r="D155" s="57">
        <v>0.21426779</v>
      </c>
      <c r="E155" s="57">
        <v>0.39084469</v>
      </c>
      <c r="F155" s="57">
        <v>1.79642638</v>
      </c>
      <c r="G155" s="57">
        <v>0.26236147</v>
      </c>
    </row>
  </sheetData>
  <sheetProtection formatCells="0" insertHyperlinks="0" autoFilter="0"/>
  <mergeCells count="4">
    <mergeCell ref="A1:M1"/>
    <mergeCell ref="A29:M29"/>
    <mergeCell ref="H149:H151"/>
    <mergeCell ref="H153:H15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8"/>
  <sheetViews>
    <sheetView topLeftCell="B76" workbookViewId="0">
      <selection activeCell="B78" sqref="B78:G79"/>
    </sheetView>
  </sheetViews>
  <sheetFormatPr defaultColWidth="9.23333333333333" defaultRowHeight="13.5"/>
  <cols>
    <col min="1" max="1" width="13.9333333333333" style="1" customWidth="1"/>
    <col min="2" max="3" width="11.525" style="1" customWidth="1"/>
    <col min="4" max="4" width="12.0083333333333" style="1" customWidth="1"/>
    <col min="5" max="5" width="11.85" style="1" customWidth="1"/>
    <col min="6" max="6" width="21.4166666666667" style="1" customWidth="1"/>
    <col min="7" max="7" width="14.75" style="1" customWidth="1"/>
    <col min="8" max="8" width="16.75" style="1" customWidth="1"/>
    <col min="9" max="9" width="13.875" style="1" customWidth="1"/>
    <col min="10" max="10" width="20.375" style="1" customWidth="1"/>
    <col min="11" max="11" width="19.125" style="1" customWidth="1"/>
    <col min="12" max="16383" width="9.23333333333333" style="1"/>
  </cols>
  <sheetData>
    <row r="1" s="1" customFormat="1" ht="18.75" customHeight="1" spans="1:6">
      <c r="A1" s="28" t="s">
        <v>0</v>
      </c>
      <c r="B1" s="29"/>
      <c r="C1" s="29"/>
      <c r="D1" s="29"/>
      <c r="E1" s="29"/>
      <c r="F1" s="29"/>
    </row>
    <row r="2" s="1" customFormat="1" spans="1:12">
      <c r="A2" s="30"/>
      <c r="B2" s="31" t="s">
        <v>48</v>
      </c>
      <c r="C2" s="31" t="s">
        <v>49</v>
      </c>
      <c r="D2" s="31" t="s">
        <v>50</v>
      </c>
      <c r="E2" s="31" t="s">
        <v>51</v>
      </c>
      <c r="F2" s="1" t="s">
        <v>6</v>
      </c>
      <c r="H2" s="31" t="s">
        <v>48</v>
      </c>
      <c r="I2" s="31" t="s">
        <v>49</v>
      </c>
      <c r="J2" s="31" t="s">
        <v>50</v>
      </c>
      <c r="K2" s="31" t="s">
        <v>51</v>
      </c>
      <c r="L2" s="1" t="s">
        <v>6</v>
      </c>
    </row>
    <row r="3" s="1" customFormat="1" spans="1:12">
      <c r="A3" s="30" t="s">
        <v>7</v>
      </c>
      <c r="B3" s="1">
        <v>0.6254</v>
      </c>
      <c r="C3" s="1">
        <v>0.7132</v>
      </c>
      <c r="D3" s="1">
        <v>1.1637</v>
      </c>
      <c r="E3" s="1">
        <v>1.1617</v>
      </c>
      <c r="H3" s="42">
        <v>0.6254</v>
      </c>
      <c r="I3" s="42">
        <v>0.7132</v>
      </c>
      <c r="J3" s="42">
        <v>1.1637</v>
      </c>
      <c r="K3" s="42">
        <v>1.1617</v>
      </c>
      <c r="L3" s="1">
        <v>0</v>
      </c>
    </row>
    <row r="4" s="1" customFormat="1" spans="1:12">
      <c r="A4" s="32" t="s">
        <v>30</v>
      </c>
      <c r="B4" s="33">
        <v>0.6215</v>
      </c>
      <c r="C4" s="34">
        <v>0.7093</v>
      </c>
      <c r="D4" s="34">
        <v>1.1629</v>
      </c>
      <c r="E4" s="34">
        <v>1.1596</v>
      </c>
      <c r="H4" s="43">
        <v>0.6215</v>
      </c>
      <c r="I4" s="47">
        <v>0.7093</v>
      </c>
      <c r="J4" s="47">
        <v>1.1629</v>
      </c>
      <c r="K4" s="47">
        <v>1.1596</v>
      </c>
      <c r="L4" s="1">
        <v>0</v>
      </c>
    </row>
    <row r="5" s="1" customFormat="1" spans="1:12">
      <c r="A5" s="32" t="s">
        <v>52</v>
      </c>
      <c r="B5" s="35">
        <v>0.66108</v>
      </c>
      <c r="C5" s="35">
        <v>0.77544</v>
      </c>
      <c r="D5" s="35">
        <v>1.13948</v>
      </c>
      <c r="E5" s="35">
        <v>1.12224</v>
      </c>
      <c r="H5" s="1">
        <v>0.6253</v>
      </c>
      <c r="I5" s="1">
        <v>0.7105</v>
      </c>
      <c r="J5" s="1">
        <v>1.163</v>
      </c>
      <c r="K5" s="1">
        <v>1.1622</v>
      </c>
      <c r="L5" s="1">
        <v>0.001</v>
      </c>
    </row>
    <row r="6" s="1" customFormat="1" spans="1:12">
      <c r="A6" s="30"/>
      <c r="H6" s="1">
        <v>0.6253</v>
      </c>
      <c r="I6" s="1">
        <v>0.7106</v>
      </c>
      <c r="J6" s="1">
        <v>1.1629</v>
      </c>
      <c r="K6" s="1">
        <v>1.1624</v>
      </c>
      <c r="L6" s="1">
        <v>0.005</v>
      </c>
    </row>
    <row r="7" s="1" customFormat="1" spans="1:12">
      <c r="A7" s="32" t="s">
        <v>52</v>
      </c>
      <c r="B7" s="31">
        <v>0.0016</v>
      </c>
      <c r="C7" s="1">
        <v>0</v>
      </c>
      <c r="D7" s="1">
        <v>792026.5681</v>
      </c>
      <c r="E7" s="1">
        <v>812199.7664</v>
      </c>
      <c r="F7" s="1">
        <v>0.5</v>
      </c>
      <c r="H7" s="1">
        <v>0.6269</v>
      </c>
      <c r="I7" s="1">
        <v>0.7131</v>
      </c>
      <c r="J7" s="1">
        <v>1.1635</v>
      </c>
      <c r="K7" s="1">
        <v>1.1598</v>
      </c>
      <c r="L7" s="1">
        <v>0.008</v>
      </c>
    </row>
    <row r="8" s="1" customFormat="1" spans="1:12">
      <c r="A8" s="32"/>
      <c r="B8" s="31">
        <v>0.1118</v>
      </c>
      <c r="C8" s="1">
        <v>0</v>
      </c>
      <c r="D8" s="1">
        <v>423891.7866</v>
      </c>
      <c r="E8" s="1">
        <v>585446.0025</v>
      </c>
      <c r="F8" s="1">
        <v>0.3</v>
      </c>
      <c r="H8" s="1">
        <v>0.6286</v>
      </c>
      <c r="I8" s="1">
        <v>0.7279</v>
      </c>
      <c r="J8" s="1">
        <v>1.1629</v>
      </c>
      <c r="K8" s="1">
        <v>1.1518</v>
      </c>
      <c r="L8" s="1">
        <v>0.01</v>
      </c>
    </row>
    <row r="9" s="1" customFormat="1" spans="1:12">
      <c r="A9" s="30"/>
      <c r="B9" s="31"/>
      <c r="H9" s="1">
        <v>0.6312</v>
      </c>
      <c r="I9" s="1">
        <v>0.746</v>
      </c>
      <c r="J9" s="1">
        <v>1.1581</v>
      </c>
      <c r="K9" s="1">
        <v>1.153</v>
      </c>
      <c r="L9" s="48">
        <v>0.03</v>
      </c>
    </row>
    <row r="10" s="1" customFormat="1" spans="1:12">
      <c r="A10" s="30"/>
      <c r="B10" s="31"/>
      <c r="H10" s="1">
        <v>0.6326</v>
      </c>
      <c r="I10" s="1">
        <v>0.731</v>
      </c>
      <c r="J10" s="1">
        <v>1.1575</v>
      </c>
      <c r="K10" s="1">
        <v>1.151</v>
      </c>
      <c r="L10" s="48">
        <v>0.04</v>
      </c>
    </row>
    <row r="11" s="1" customFormat="1" spans="1:12">
      <c r="A11" s="30"/>
      <c r="B11" s="31">
        <v>0.5716</v>
      </c>
      <c r="C11" s="1">
        <v>0.6146</v>
      </c>
      <c r="D11" s="1">
        <v>3359.9287</v>
      </c>
      <c r="E11" s="1">
        <v>1.1795</v>
      </c>
      <c r="F11" s="1">
        <v>0.2</v>
      </c>
      <c r="H11" s="1">
        <v>0.6311</v>
      </c>
      <c r="I11" s="1">
        <v>0.7311</v>
      </c>
      <c r="J11" s="1">
        <v>1.156</v>
      </c>
      <c r="K11" s="1">
        <v>1.1485</v>
      </c>
      <c r="L11" s="37">
        <v>0.05</v>
      </c>
    </row>
    <row r="12" s="1" customFormat="1" spans="1:12">
      <c r="A12" s="30"/>
      <c r="B12" s="36"/>
      <c r="C12" s="37"/>
      <c r="D12" s="37"/>
      <c r="E12" s="37"/>
      <c r="H12" s="1">
        <v>0.634</v>
      </c>
      <c r="I12" s="1">
        <v>0.7226</v>
      </c>
      <c r="J12" s="1">
        <v>1.1549</v>
      </c>
      <c r="K12" s="1">
        <v>1.1476</v>
      </c>
      <c r="L12" s="37">
        <v>0.06</v>
      </c>
    </row>
    <row r="13" s="1" customFormat="1" spans="1:12">
      <c r="A13" s="30"/>
      <c r="B13" s="36"/>
      <c r="C13" s="37"/>
      <c r="D13" s="37"/>
      <c r="E13" s="37"/>
      <c r="H13" s="1">
        <v>0.6354</v>
      </c>
      <c r="I13" s="1">
        <v>0.7215</v>
      </c>
      <c r="J13" s="1">
        <v>1.1543</v>
      </c>
      <c r="K13" s="1">
        <v>1.1403</v>
      </c>
      <c r="L13" s="37">
        <v>0.07</v>
      </c>
    </row>
    <row r="14" s="1" customFormat="1" spans="1:12">
      <c r="A14" s="30"/>
      <c r="B14" s="36">
        <v>0.6639</v>
      </c>
      <c r="C14" s="37">
        <v>0.7968</v>
      </c>
      <c r="D14" s="37">
        <v>1.1361</v>
      </c>
      <c r="E14" s="37">
        <v>1.1256</v>
      </c>
      <c r="F14" s="1">
        <v>0.15</v>
      </c>
      <c r="G14" s="1">
        <v>2021</v>
      </c>
      <c r="H14" s="1">
        <v>0.6361</v>
      </c>
      <c r="I14" s="1">
        <v>0.7445</v>
      </c>
      <c r="J14" s="1">
        <v>1.1533</v>
      </c>
      <c r="K14" s="1">
        <v>1.1335</v>
      </c>
      <c r="L14" s="37">
        <v>0.08</v>
      </c>
    </row>
    <row r="15" s="1" customFormat="1" spans="1:12">
      <c r="A15" s="30"/>
      <c r="B15" s="31"/>
      <c r="H15" s="1">
        <v>0.6381</v>
      </c>
      <c r="I15" s="1">
        <v>0.7358</v>
      </c>
      <c r="J15" s="1">
        <v>1.1517</v>
      </c>
      <c r="K15" s="1">
        <v>1.1388</v>
      </c>
      <c r="L15" s="37">
        <v>0.09</v>
      </c>
    </row>
    <row r="16" s="1" customFormat="1" spans="1:12">
      <c r="A16" s="30"/>
      <c r="B16" s="31">
        <v>0.6596</v>
      </c>
      <c r="C16" s="1">
        <v>0.779</v>
      </c>
      <c r="D16" s="1">
        <v>1.1418</v>
      </c>
      <c r="E16" s="1">
        <v>1.1218</v>
      </c>
      <c r="F16" s="1">
        <v>0.15</v>
      </c>
      <c r="G16" s="1">
        <v>2022</v>
      </c>
      <c r="H16" s="37">
        <v>0.645</v>
      </c>
      <c r="I16" s="37">
        <v>0.7486</v>
      </c>
      <c r="J16" s="37">
        <v>1.1483</v>
      </c>
      <c r="K16" s="37">
        <v>1.1358</v>
      </c>
      <c r="L16" s="37">
        <v>0.1</v>
      </c>
    </row>
    <row r="17" s="1" customFormat="1" spans="1:12">
      <c r="A17" s="30"/>
      <c r="B17" s="31"/>
      <c r="H17" s="37">
        <v>0.6664</v>
      </c>
      <c r="I17" s="37">
        <v>0.7857</v>
      </c>
      <c r="J17" s="37">
        <v>1.1378</v>
      </c>
      <c r="K17" s="37">
        <v>1.119</v>
      </c>
      <c r="L17" s="37">
        <v>0.13</v>
      </c>
    </row>
    <row r="18" s="1" customFormat="1" spans="1:12">
      <c r="A18" s="30"/>
      <c r="B18" s="31"/>
      <c r="H18" s="44">
        <v>0.6639</v>
      </c>
      <c r="I18" s="44">
        <v>0.7968</v>
      </c>
      <c r="J18" s="44">
        <v>1.1361</v>
      </c>
      <c r="K18" s="44">
        <v>1.1256</v>
      </c>
      <c r="L18" s="37">
        <v>0.15</v>
      </c>
    </row>
    <row r="19" s="1" customFormat="1" spans="1:12">
      <c r="A19" s="30"/>
      <c r="B19" s="31"/>
      <c r="H19" s="1">
        <v>0.647</v>
      </c>
      <c r="I19" s="1">
        <v>0.7768</v>
      </c>
      <c r="J19" s="1">
        <v>1.1573</v>
      </c>
      <c r="K19" s="1">
        <v>1.1274</v>
      </c>
      <c r="L19" s="37">
        <v>0.18</v>
      </c>
    </row>
    <row r="20" s="1" customFormat="1" spans="1:12">
      <c r="A20" s="30"/>
      <c r="B20" s="31"/>
      <c r="H20" s="1">
        <v>0.571</v>
      </c>
      <c r="I20" s="1">
        <v>0.6146</v>
      </c>
      <c r="J20" s="1">
        <v>3196.8084</v>
      </c>
      <c r="K20" s="1">
        <v>1.1795</v>
      </c>
      <c r="L20" s="37">
        <v>0.2</v>
      </c>
    </row>
    <row r="21" s="1" customFormat="1" spans="1:12">
      <c r="A21" s="30"/>
      <c r="B21" s="31"/>
      <c r="H21" s="1">
        <v>0.1112</v>
      </c>
      <c r="I21" s="1">
        <v>0</v>
      </c>
      <c r="J21" s="1">
        <v>419684.0895</v>
      </c>
      <c r="K21" s="1">
        <v>565029.9823</v>
      </c>
      <c r="L21" s="37">
        <v>0.3</v>
      </c>
    </row>
    <row r="22" s="1" customFormat="1" spans="1:12">
      <c r="A22" s="30"/>
      <c r="B22" s="31">
        <v>0.6575</v>
      </c>
      <c r="C22" s="1">
        <v>0.7751</v>
      </c>
      <c r="D22" s="1">
        <v>1.1417</v>
      </c>
      <c r="E22" s="1">
        <v>1.1275</v>
      </c>
      <c r="F22" s="1">
        <v>0.15</v>
      </c>
      <c r="G22" s="1">
        <v>2023</v>
      </c>
      <c r="H22" s="1">
        <v>0</v>
      </c>
      <c r="I22" s="1">
        <v>0</v>
      </c>
      <c r="J22" s="1">
        <v>800783.5207</v>
      </c>
      <c r="K22" s="1">
        <v>813651.3126</v>
      </c>
      <c r="L22" s="1">
        <v>0.5</v>
      </c>
    </row>
    <row r="23" s="1" customFormat="1" spans="1:12">
      <c r="A23" s="30"/>
      <c r="B23" s="31">
        <v>0.6631</v>
      </c>
      <c r="C23" s="1">
        <v>0.7689</v>
      </c>
      <c r="D23" s="1">
        <v>1.1427</v>
      </c>
      <c r="E23" s="1">
        <v>1.1217</v>
      </c>
      <c r="F23" s="1">
        <v>0.15</v>
      </c>
      <c r="G23" s="1">
        <v>2024</v>
      </c>
      <c r="H23" s="1">
        <v>0</v>
      </c>
      <c r="I23" s="1">
        <v>0</v>
      </c>
      <c r="J23" s="1">
        <v>876817.207</v>
      </c>
      <c r="K23" s="1">
        <v>882929.2033</v>
      </c>
      <c r="L23" s="1">
        <v>1</v>
      </c>
    </row>
    <row r="24" s="1" customFormat="1" spans="1:7">
      <c r="A24" s="30"/>
      <c r="B24" s="31">
        <v>0.6613</v>
      </c>
      <c r="C24" s="1">
        <v>0.7574</v>
      </c>
      <c r="D24" s="1">
        <v>1.1351</v>
      </c>
      <c r="E24" s="1">
        <v>1.1146</v>
      </c>
      <c r="F24" s="1">
        <v>0.15</v>
      </c>
      <c r="G24" s="1">
        <v>2025</v>
      </c>
    </row>
    <row r="25" s="1" customFormat="1" ht="17.25" customHeight="1" spans="1:11">
      <c r="A25" s="30"/>
      <c r="B25" s="33">
        <f>AVERAGE(B14:B24)</f>
        <v>0.66108</v>
      </c>
      <c r="C25" s="33">
        <f>AVERAGE(C14:C24)</f>
        <v>0.77544</v>
      </c>
      <c r="D25" s="33">
        <f>AVERAGE(D14:D24)</f>
        <v>1.13948</v>
      </c>
      <c r="E25" s="33">
        <f>AVERAGE(E14:E24)</f>
        <v>1.12224</v>
      </c>
      <c r="F25" s="45" t="s">
        <v>34</v>
      </c>
      <c r="H25" s="46">
        <f>ABS(H4-H18)</f>
        <v>0.0424</v>
      </c>
      <c r="I25" s="46">
        <f>ABS(I4-I18)</f>
        <v>0.0874999999999999</v>
      </c>
      <c r="J25" s="46">
        <f>ABS(J4-J18)</f>
        <v>0.0267999999999999</v>
      </c>
      <c r="K25" s="46">
        <f>ABS(K4-K18)</f>
        <v>0.034</v>
      </c>
    </row>
    <row r="26" s="1" customFormat="1" ht="17.25" customHeight="1" spans="1:6">
      <c r="A26" s="30"/>
      <c r="B26" s="31">
        <v>0.645</v>
      </c>
      <c r="C26" s="1">
        <v>0.7486</v>
      </c>
      <c r="D26" s="1">
        <v>1.1483</v>
      </c>
      <c r="E26" s="1">
        <v>1.1358</v>
      </c>
      <c r="F26" s="1">
        <v>0.1</v>
      </c>
    </row>
    <row r="27" s="1" customFormat="1" spans="1:6">
      <c r="A27" s="30"/>
      <c r="B27" s="31">
        <v>0.6311</v>
      </c>
      <c r="C27" s="1">
        <v>0.7311</v>
      </c>
      <c r="D27" s="1">
        <v>1.156</v>
      </c>
      <c r="E27" s="1">
        <v>1.1485</v>
      </c>
      <c r="F27" s="1">
        <v>0.05</v>
      </c>
    </row>
    <row r="28" s="1" customFormat="1" spans="1:6">
      <c r="A28" s="30"/>
      <c r="B28" s="31">
        <v>0.6286</v>
      </c>
      <c r="C28" s="1">
        <v>0.7279</v>
      </c>
      <c r="D28" s="1">
        <v>1.1629</v>
      </c>
      <c r="E28" s="1">
        <v>1.1518</v>
      </c>
      <c r="F28" s="1">
        <v>0.01</v>
      </c>
    </row>
    <row r="29" s="1" customFormat="1" spans="1:6">
      <c r="A29" s="30"/>
      <c r="F29" s="1">
        <v>0.001</v>
      </c>
    </row>
    <row r="30" s="1" customFormat="1" spans="1:6">
      <c r="A30" s="30"/>
      <c r="B30" s="38">
        <v>0.0293</v>
      </c>
      <c r="C30" s="39">
        <v>0</v>
      </c>
      <c r="D30" s="39">
        <v>597329.1763</v>
      </c>
      <c r="E30" s="39">
        <v>736742.9133</v>
      </c>
      <c r="F30" s="31" t="s">
        <v>53</v>
      </c>
    </row>
    <row r="31" s="1" customFormat="1" spans="1:5">
      <c r="A31" s="40"/>
      <c r="C31" s="41"/>
      <c r="E31" s="41"/>
    </row>
    <row r="32" s="1" customFormat="1" spans="1:7">
      <c r="A32" s="40"/>
      <c r="G32" s="31" t="s">
        <v>54</v>
      </c>
    </row>
    <row r="33" s="1" customFormat="1" spans="1:7">
      <c r="A33" s="49" t="s">
        <v>55</v>
      </c>
      <c r="B33" s="16">
        <f>VAR(B14:B24)</f>
        <v>6.77200000000016e-6</v>
      </c>
      <c r="C33" s="16">
        <f>VAR(C14:C24)</f>
        <v>0.000209313</v>
      </c>
      <c r="D33" s="16">
        <f>VAR(D14:D24)</f>
        <v>1.28219999999997e-5</v>
      </c>
      <c r="E33" s="16">
        <f>VAR(E14:E24)</f>
        <v>2.44529999999997e-5</v>
      </c>
      <c r="G33" s="31" t="s">
        <v>56</v>
      </c>
    </row>
    <row r="34" s="1" customFormat="1" spans="1:7">
      <c r="A34" s="40"/>
      <c r="G34" s="31" t="s">
        <v>57</v>
      </c>
    </row>
    <row r="35" s="1" customFormat="1"/>
    <row r="36" s="1" customFormat="1"/>
    <row r="37" s="1" customFormat="1"/>
    <row r="38" s="1" customFormat="1"/>
    <row r="39" s="1" customFormat="1"/>
    <row r="40" s="1" customFormat="1" spans="1:6">
      <c r="A40" s="28" t="s">
        <v>14</v>
      </c>
      <c r="B40" s="29"/>
      <c r="C40" s="29"/>
      <c r="D40" s="29"/>
      <c r="E40" s="29"/>
      <c r="F40" s="29"/>
    </row>
    <row r="41" s="1" customFormat="1" spans="1:12">
      <c r="A41" s="30"/>
      <c r="B41" s="31" t="s">
        <v>48</v>
      </c>
      <c r="C41" s="31" t="s">
        <v>49</v>
      </c>
      <c r="D41" s="31" t="s">
        <v>50</v>
      </c>
      <c r="E41" s="31" t="s">
        <v>51</v>
      </c>
      <c r="F41" s="1" t="s">
        <v>6</v>
      </c>
      <c r="G41" s="31" t="s">
        <v>40</v>
      </c>
      <c r="H41" s="1" t="s">
        <v>48</v>
      </c>
      <c r="I41" s="31" t="s">
        <v>49</v>
      </c>
      <c r="J41" s="31" t="s">
        <v>50</v>
      </c>
      <c r="K41" s="31" t="s">
        <v>51</v>
      </c>
      <c r="L41" s="1" t="s">
        <v>6</v>
      </c>
    </row>
    <row r="42" s="1" customFormat="1" spans="1:12">
      <c r="A42" s="30" t="s">
        <v>58</v>
      </c>
      <c r="B42" s="42">
        <v>0.9081</v>
      </c>
      <c r="C42" s="42">
        <v>0.9522</v>
      </c>
      <c r="D42" s="42">
        <v>0.2721</v>
      </c>
      <c r="E42" s="42">
        <v>0.2724</v>
      </c>
      <c r="H42" s="1">
        <v>0.9106</v>
      </c>
      <c r="I42" s="42">
        <v>0.9576</v>
      </c>
      <c r="J42" s="42">
        <v>0.2649</v>
      </c>
      <c r="K42" s="42">
        <v>0.2668</v>
      </c>
      <c r="L42" s="1">
        <v>0</v>
      </c>
    </row>
    <row r="43" s="1" customFormat="1" spans="1:12">
      <c r="A43" s="32" t="s">
        <v>30</v>
      </c>
      <c r="B43" s="33">
        <v>0.8849</v>
      </c>
      <c r="C43" s="50">
        <v>0.9413</v>
      </c>
      <c r="D43" s="35">
        <v>0.2673</v>
      </c>
      <c r="E43" s="35">
        <v>0.2685</v>
      </c>
      <c r="H43" s="1">
        <v>0.8849</v>
      </c>
      <c r="I43" s="40">
        <v>0.9413</v>
      </c>
      <c r="J43" s="40">
        <v>0.2673</v>
      </c>
      <c r="K43" s="40">
        <v>0.2685</v>
      </c>
      <c r="L43" s="1">
        <v>0</v>
      </c>
    </row>
    <row r="44" s="1" customFormat="1" spans="1:5">
      <c r="A44" s="32" t="s">
        <v>52</v>
      </c>
      <c r="B44" s="35">
        <v>0.90702</v>
      </c>
      <c r="C44" s="35">
        <v>0.95484</v>
      </c>
      <c r="D44" s="50">
        <v>0.27214</v>
      </c>
      <c r="E44" s="52">
        <v>0.27254</v>
      </c>
    </row>
    <row r="45" s="1" customFormat="1" spans="1:12">
      <c r="A45" s="30"/>
      <c r="H45" s="1">
        <v>0.9109</v>
      </c>
      <c r="I45" s="1">
        <v>0.9608</v>
      </c>
      <c r="J45" s="1">
        <v>0.2648</v>
      </c>
      <c r="K45" s="1">
        <v>0.2696</v>
      </c>
      <c r="L45" s="1">
        <v>0.001</v>
      </c>
    </row>
    <row r="46" s="1" customFormat="1" spans="1:12">
      <c r="A46" s="30" t="s">
        <v>52</v>
      </c>
      <c r="B46" s="31">
        <v>0.9086</v>
      </c>
      <c r="C46" s="1">
        <v>0.9557</v>
      </c>
      <c r="D46" s="1">
        <v>0.2719</v>
      </c>
      <c r="E46" s="1">
        <v>0.2732</v>
      </c>
      <c r="F46" s="1">
        <v>0.01</v>
      </c>
      <c r="H46" s="1">
        <v>0.9106</v>
      </c>
      <c r="I46" s="1">
        <v>0.96</v>
      </c>
      <c r="J46" s="1">
        <v>0.265</v>
      </c>
      <c r="K46" s="1">
        <v>0.2686</v>
      </c>
      <c r="L46" s="1">
        <v>0.005</v>
      </c>
    </row>
    <row r="47" s="1" customFormat="1" spans="1:12">
      <c r="A47" s="30"/>
      <c r="B47" s="38">
        <v>0.907</v>
      </c>
      <c r="C47" s="39">
        <v>0.9565</v>
      </c>
      <c r="D47" s="39">
        <v>0.272</v>
      </c>
      <c r="E47" s="1">
        <v>0.2717</v>
      </c>
      <c r="F47" s="1">
        <v>0.03</v>
      </c>
      <c r="H47" s="1">
        <v>0.9096</v>
      </c>
      <c r="I47" s="1">
        <v>0.96</v>
      </c>
      <c r="J47" s="1">
        <v>0.2653</v>
      </c>
      <c r="K47" s="1">
        <v>0.2662</v>
      </c>
      <c r="L47" s="1">
        <v>0.008</v>
      </c>
    </row>
    <row r="48" s="1" customFormat="1" spans="1:12">
      <c r="A48" s="30"/>
      <c r="B48" s="38">
        <v>0.9063</v>
      </c>
      <c r="C48" s="39">
        <v>0.9514</v>
      </c>
      <c r="D48" s="39">
        <v>0.2721</v>
      </c>
      <c r="E48" s="1">
        <v>0.2743</v>
      </c>
      <c r="F48" s="1">
        <v>0.04</v>
      </c>
      <c r="H48" s="1">
        <v>0.9103</v>
      </c>
      <c r="I48" s="1">
        <v>0.9568</v>
      </c>
      <c r="J48" s="1">
        <v>0.2655</v>
      </c>
      <c r="K48" s="1">
        <v>0.2691</v>
      </c>
      <c r="L48" s="1">
        <v>0.01</v>
      </c>
    </row>
    <row r="49" s="1" customFormat="1" spans="1:12">
      <c r="A49" s="30"/>
      <c r="B49" s="38"/>
      <c r="C49" s="39"/>
      <c r="D49" s="39"/>
      <c r="E49" s="41"/>
      <c r="H49" s="1">
        <v>0.9103</v>
      </c>
      <c r="I49" s="1">
        <v>0.9544</v>
      </c>
      <c r="J49" s="1">
        <v>0.2662</v>
      </c>
      <c r="K49" s="1">
        <v>0.2757</v>
      </c>
      <c r="L49" s="1">
        <v>0.02</v>
      </c>
    </row>
    <row r="50" s="1" customFormat="1" spans="1:12">
      <c r="A50" s="30"/>
      <c r="B50" s="38"/>
      <c r="C50" s="39"/>
      <c r="D50" s="39"/>
      <c r="E50" s="41"/>
      <c r="H50" s="1">
        <v>0.9124</v>
      </c>
      <c r="I50" s="1">
        <v>0.96</v>
      </c>
      <c r="J50" s="1">
        <v>0.2656</v>
      </c>
      <c r="K50" s="1">
        <v>0.263</v>
      </c>
      <c r="L50" s="1">
        <v>0.03</v>
      </c>
    </row>
    <row r="51" s="1" customFormat="1" spans="1:12">
      <c r="A51" s="30"/>
      <c r="B51" s="38"/>
      <c r="C51" s="39"/>
      <c r="D51" s="39"/>
      <c r="E51" s="41"/>
      <c r="H51" s="1">
        <v>0.9142</v>
      </c>
      <c r="I51" s="1">
        <v>0.9689</v>
      </c>
      <c r="J51" s="1">
        <v>0.2645</v>
      </c>
      <c r="K51" s="1">
        <v>0.2665</v>
      </c>
      <c r="L51" s="1">
        <v>0.04</v>
      </c>
    </row>
    <row r="52" s="1" customFormat="1" spans="1:12">
      <c r="A52" s="30"/>
      <c r="B52" s="38"/>
      <c r="C52" s="39"/>
      <c r="D52" s="39"/>
      <c r="E52" s="41"/>
      <c r="H52" s="1">
        <v>0.9131</v>
      </c>
      <c r="I52" s="1">
        <v>0.9627</v>
      </c>
      <c r="J52" s="1">
        <v>0.2646</v>
      </c>
      <c r="K52" s="1">
        <v>0.2648</v>
      </c>
      <c r="L52" s="1">
        <v>0.045</v>
      </c>
    </row>
    <row r="53" s="1" customFormat="1" spans="1:12">
      <c r="A53" s="30"/>
      <c r="B53" s="38">
        <v>0.909</v>
      </c>
      <c r="C53" s="39">
        <v>0.961</v>
      </c>
      <c r="D53" s="39">
        <v>0.2716</v>
      </c>
      <c r="E53" s="41">
        <v>0.2655</v>
      </c>
      <c r="F53" s="1">
        <v>0.05</v>
      </c>
      <c r="H53" s="1">
        <v>0.9142</v>
      </c>
      <c r="I53" s="41">
        <v>0.955</v>
      </c>
      <c r="J53" s="41">
        <v>0.2638</v>
      </c>
      <c r="K53" s="41">
        <v>0.2645</v>
      </c>
      <c r="L53" s="1">
        <v>0.05</v>
      </c>
    </row>
    <row r="54" s="1" customFormat="1" spans="1:12">
      <c r="A54" s="30"/>
      <c r="B54" s="38"/>
      <c r="C54" s="39"/>
      <c r="D54" s="39"/>
      <c r="L54" s="1">
        <v>0.055</v>
      </c>
    </row>
    <row r="55" s="1" customFormat="1" spans="1:12">
      <c r="A55" s="30"/>
      <c r="B55" s="38"/>
      <c r="C55" s="39"/>
      <c r="D55" s="39"/>
      <c r="H55" s="1">
        <v>0.9123</v>
      </c>
      <c r="I55" s="1">
        <v>0.9524</v>
      </c>
      <c r="J55" s="1">
        <v>0.2632</v>
      </c>
      <c r="K55" s="1">
        <v>0.2659</v>
      </c>
      <c r="L55" s="1">
        <v>0.06</v>
      </c>
    </row>
    <row r="56" s="1" customFormat="1" spans="1:12">
      <c r="A56" s="30"/>
      <c r="B56" s="38"/>
      <c r="C56" s="39"/>
      <c r="D56" s="39"/>
      <c r="H56" s="1">
        <v>0.9091</v>
      </c>
      <c r="I56" s="1">
        <v>0.9529</v>
      </c>
      <c r="J56" s="1">
        <v>0.2647</v>
      </c>
      <c r="K56" s="1">
        <v>0.2706</v>
      </c>
      <c r="L56" s="1">
        <v>0.07</v>
      </c>
    </row>
    <row r="57" s="1" customFormat="1" spans="1:12">
      <c r="A57" s="30"/>
      <c r="B57" s="38">
        <v>0.9063</v>
      </c>
      <c r="C57" s="39">
        <v>0.9494</v>
      </c>
      <c r="D57" s="39">
        <v>0.2723</v>
      </c>
      <c r="E57" s="1">
        <v>0.273</v>
      </c>
      <c r="F57" s="1">
        <v>0.06</v>
      </c>
      <c r="H57" s="1">
        <v>0.9099</v>
      </c>
      <c r="I57" s="1">
        <v>0.963</v>
      </c>
      <c r="J57" s="1">
        <v>0.2641</v>
      </c>
      <c r="K57" s="1">
        <v>0.2707</v>
      </c>
      <c r="L57" s="1">
        <v>0.08</v>
      </c>
    </row>
    <row r="58" s="1" customFormat="1" spans="1:12">
      <c r="A58" s="30"/>
      <c r="B58" s="38"/>
      <c r="C58" s="39"/>
      <c r="D58" s="39"/>
      <c r="H58" s="1">
        <v>0.9082</v>
      </c>
      <c r="I58" s="1">
        <v>0.9591</v>
      </c>
      <c r="J58" s="1">
        <v>0.2649</v>
      </c>
      <c r="K58" s="1">
        <v>0.269</v>
      </c>
      <c r="L58" s="1">
        <v>0.09</v>
      </c>
    </row>
    <row r="59" s="1" customFormat="1" spans="1:12">
      <c r="A59" s="30"/>
      <c r="B59" s="38">
        <v>0.9084</v>
      </c>
      <c r="C59" s="39">
        <v>0.9549</v>
      </c>
      <c r="D59" s="39">
        <v>0.271</v>
      </c>
      <c r="E59" s="1">
        <v>0.2701</v>
      </c>
      <c r="F59" s="1">
        <v>0.07</v>
      </c>
      <c r="H59" s="1">
        <v>0.9107</v>
      </c>
      <c r="I59" s="1">
        <v>0.9549</v>
      </c>
      <c r="J59" s="1">
        <v>0.2644</v>
      </c>
      <c r="K59" s="1">
        <v>0.2636</v>
      </c>
      <c r="L59" s="1">
        <v>0.1</v>
      </c>
    </row>
    <row r="60" s="1" customFormat="1" spans="1:12">
      <c r="A60" s="30"/>
      <c r="B60" s="51"/>
      <c r="C60" s="39"/>
      <c r="D60" s="39"/>
      <c r="H60" s="1">
        <v>0.258</v>
      </c>
      <c r="I60" s="1">
        <v>0</v>
      </c>
      <c r="J60" s="1">
        <v>444515.4954</v>
      </c>
      <c r="K60" s="1">
        <v>748737.268</v>
      </c>
      <c r="L60" s="1">
        <v>0.2</v>
      </c>
    </row>
    <row r="61" s="1" customFormat="1" spans="1:12">
      <c r="A61" s="30"/>
      <c r="B61" s="51">
        <v>0.9106</v>
      </c>
      <c r="C61" s="39">
        <v>0.961</v>
      </c>
      <c r="D61" s="39">
        <v>0.2706</v>
      </c>
      <c r="E61" s="1">
        <v>0.277</v>
      </c>
      <c r="F61" s="1">
        <v>0.08</v>
      </c>
      <c r="G61" s="1">
        <v>2021</v>
      </c>
      <c r="H61" s="1">
        <v>0</v>
      </c>
      <c r="I61" s="1">
        <v>0</v>
      </c>
      <c r="J61" s="1">
        <v>893536.1225</v>
      </c>
      <c r="K61" s="1">
        <v>896799.2878</v>
      </c>
      <c r="L61" s="1">
        <v>0.5</v>
      </c>
    </row>
    <row r="62" s="1" customFormat="1" spans="1:12">
      <c r="A62" s="30"/>
      <c r="B62" s="38">
        <v>0.9017</v>
      </c>
      <c r="C62" s="39">
        <v>0.9496</v>
      </c>
      <c r="D62" s="39">
        <v>0.2745</v>
      </c>
      <c r="E62" s="1">
        <v>0.2757</v>
      </c>
      <c r="F62" s="1">
        <v>0.08</v>
      </c>
      <c r="G62" s="1">
        <v>2022</v>
      </c>
      <c r="H62" s="1">
        <v>0</v>
      </c>
      <c r="I62" s="1">
        <v>0</v>
      </c>
      <c r="J62" s="1">
        <v>896111.3223</v>
      </c>
      <c r="K62" s="1">
        <v>898549.6712</v>
      </c>
      <c r="L62" s="1">
        <v>1</v>
      </c>
    </row>
    <row r="63" s="1" customFormat="1" spans="1:7">
      <c r="A63" s="30"/>
      <c r="B63" s="38">
        <v>0.9101</v>
      </c>
      <c r="C63" s="39">
        <v>0.9606</v>
      </c>
      <c r="D63" s="39">
        <v>0.2703</v>
      </c>
      <c r="E63" s="1">
        <v>0.2705</v>
      </c>
      <c r="F63" s="1">
        <v>0.08</v>
      </c>
      <c r="G63" s="1">
        <v>2023</v>
      </c>
    </row>
    <row r="64" s="1" customFormat="1" spans="1:7">
      <c r="A64" s="30"/>
      <c r="B64" s="38">
        <v>0.9071</v>
      </c>
      <c r="C64" s="39">
        <v>0.9556</v>
      </c>
      <c r="D64" s="39">
        <v>0.273</v>
      </c>
      <c r="E64" s="1">
        <v>0.2712</v>
      </c>
      <c r="F64" s="1">
        <v>0.08</v>
      </c>
      <c r="G64" s="1">
        <v>2024</v>
      </c>
    </row>
    <row r="65" s="1" customFormat="1" spans="1:11">
      <c r="A65" s="30"/>
      <c r="B65" s="38">
        <v>0.9056</v>
      </c>
      <c r="C65" s="39">
        <v>0.9474</v>
      </c>
      <c r="D65" s="39">
        <v>0.2723</v>
      </c>
      <c r="E65" s="1">
        <v>0.2683</v>
      </c>
      <c r="F65" s="1">
        <v>0.08</v>
      </c>
      <c r="G65" s="1">
        <v>2025</v>
      </c>
      <c r="H65" s="46">
        <f>ABS(H43-H53)</f>
        <v>0.0293</v>
      </c>
      <c r="I65" s="46">
        <f>ABS(I43-I53)</f>
        <v>0.0136999999999999</v>
      </c>
      <c r="J65" s="46">
        <f>ABS(J43-J53)</f>
        <v>0.0035</v>
      </c>
      <c r="K65" s="46">
        <f>ABS(K43-K53)</f>
        <v>0.004</v>
      </c>
    </row>
    <row r="66" s="1" customFormat="1" ht="22.5" customHeight="1" spans="1:6">
      <c r="A66" s="30"/>
      <c r="B66" s="53">
        <f>AVERAGE(B61:B65)</f>
        <v>0.90702</v>
      </c>
      <c r="C66" s="54">
        <f>AVERAGE(C61:C65)</f>
        <v>0.95484</v>
      </c>
      <c r="D66" s="54">
        <f>AVERAGE(D61:D65)</f>
        <v>0.27214</v>
      </c>
      <c r="E66" s="53">
        <f>AVERAGE(E61:E65)</f>
        <v>0.27254</v>
      </c>
      <c r="F66" s="45" t="s">
        <v>34</v>
      </c>
    </row>
    <row r="67" s="1" customFormat="1" spans="1:6">
      <c r="A67" s="30"/>
      <c r="B67" s="38">
        <v>0.9097</v>
      </c>
      <c r="C67" s="41">
        <v>0.962</v>
      </c>
      <c r="D67" s="41">
        <v>0.2703</v>
      </c>
      <c r="E67" s="1">
        <v>0.271</v>
      </c>
      <c r="F67" s="1">
        <v>0.085</v>
      </c>
    </row>
    <row r="68" s="1" customFormat="1" spans="1:6">
      <c r="A68" s="30"/>
      <c r="B68" s="38">
        <v>0.9104</v>
      </c>
      <c r="C68" s="39">
        <v>0.96</v>
      </c>
      <c r="D68" s="39">
        <v>0.2706</v>
      </c>
      <c r="E68" s="1">
        <v>0.2709</v>
      </c>
      <c r="F68" s="1">
        <v>0.09</v>
      </c>
    </row>
    <row r="69" s="1" customFormat="1" spans="1:6">
      <c r="A69" s="30"/>
      <c r="B69" s="38">
        <v>0.9035</v>
      </c>
      <c r="C69" s="39">
        <v>0.9565</v>
      </c>
      <c r="D69" s="39">
        <v>0.274</v>
      </c>
      <c r="E69" s="1">
        <v>0.2745</v>
      </c>
      <c r="F69" s="1">
        <v>0.1</v>
      </c>
    </row>
    <row r="70" s="1" customFormat="1" spans="2:6">
      <c r="B70" s="31">
        <v>0.0104</v>
      </c>
      <c r="C70" s="1">
        <v>0</v>
      </c>
      <c r="D70" s="1">
        <v>728759.179</v>
      </c>
      <c r="E70" s="1">
        <v>819334.4006</v>
      </c>
      <c r="F70" s="1">
        <v>0.2</v>
      </c>
    </row>
    <row r="71" s="1" customFormat="1" spans="2:6">
      <c r="B71" s="31">
        <v>0.0106</v>
      </c>
      <c r="C71" s="1">
        <v>0</v>
      </c>
      <c r="D71" s="1">
        <v>726474.7156</v>
      </c>
      <c r="E71" s="1">
        <v>809676.8589</v>
      </c>
      <c r="F71" s="1">
        <v>0.5</v>
      </c>
    </row>
    <row r="72" s="1" customFormat="1" spans="2:6">
      <c r="B72" s="31">
        <v>0.0108</v>
      </c>
      <c r="C72" s="1">
        <v>0</v>
      </c>
      <c r="D72" s="1">
        <v>744330.3064</v>
      </c>
      <c r="E72" s="1">
        <v>820718.1485</v>
      </c>
      <c r="F72" s="1">
        <v>1</v>
      </c>
    </row>
    <row r="73" s="1" customFormat="1" spans="2:6">
      <c r="B73" s="31">
        <v>0.9071</v>
      </c>
      <c r="C73" s="1">
        <v>0.9504</v>
      </c>
      <c r="D73" s="1">
        <v>0.272</v>
      </c>
      <c r="E73" s="1">
        <v>0.2738</v>
      </c>
      <c r="F73" s="1">
        <v>0.001</v>
      </c>
    </row>
    <row r="74" s="1" customFormat="1" spans="2:6">
      <c r="B74" s="55">
        <v>0.9081</v>
      </c>
      <c r="C74" s="1">
        <v>0.9522</v>
      </c>
      <c r="D74" s="1">
        <v>0.2721</v>
      </c>
      <c r="E74" s="1" t="s">
        <v>59</v>
      </c>
      <c r="F74" s="1">
        <v>0</v>
      </c>
    </row>
    <row r="75" s="1" customFormat="1" spans="1:1">
      <c r="A75" s="31"/>
    </row>
    <row r="76" s="1" customFormat="1" spans="1:1">
      <c r="A76" s="31"/>
    </row>
    <row r="77" s="1" customFormat="1" spans="1:1">
      <c r="A77" s="31"/>
    </row>
    <row r="78" s="1" customFormat="1" spans="1:1">
      <c r="A78" s="31"/>
    </row>
    <row r="79" s="1" customFormat="1" spans="1:5">
      <c r="A79" s="31" t="s">
        <v>35</v>
      </c>
      <c r="B79" s="1">
        <f>MAX(B46:B72)</f>
        <v>0.9106</v>
      </c>
      <c r="C79" s="1">
        <f>MAX(C46:C72)</f>
        <v>0.962</v>
      </c>
      <c r="D79" s="1">
        <f>MIN(D46:D72)</f>
        <v>0.2703</v>
      </c>
      <c r="E79" s="1">
        <f>MIN(E46:E72)</f>
        <v>0.2655</v>
      </c>
    </row>
    <row r="80" s="1" customFormat="1"/>
    <row r="81" s="1" customFormat="1" spans="10:10">
      <c r="J81" s="55"/>
    </row>
    <row r="82" s="1" customFormat="1" spans="1:5">
      <c r="A82" s="31" t="s">
        <v>55</v>
      </c>
      <c r="B82" s="16">
        <f>VAR(B61:B65)</f>
        <v>1.31570000000001e-5</v>
      </c>
      <c r="C82" s="16">
        <f>VAR(C61:C65)</f>
        <v>3.86279999999998e-5</v>
      </c>
      <c r="D82" s="16">
        <f>VAR(D61:D65)</f>
        <v>3.02300000000004e-6</v>
      </c>
      <c r="E82" s="16">
        <f>VAR(E61:E65)</f>
        <v>1.34530000000001e-5</v>
      </c>
    </row>
    <row r="83" s="1" customFormat="1"/>
    <row r="84" s="1" customFormat="1"/>
    <row r="85" s="1" customFormat="1" spans="1:1">
      <c r="A85" s="30"/>
    </row>
    <row r="94" spans="1:12">
      <c r="A94" s="1" t="s">
        <v>17</v>
      </c>
      <c r="B94" s="1" t="s">
        <v>18</v>
      </c>
      <c r="C94" s="56" t="s">
        <v>19</v>
      </c>
      <c r="D94" s="1" t="s">
        <v>20</v>
      </c>
      <c r="E94" s="1" t="s">
        <v>21</v>
      </c>
      <c r="F94" s="56" t="s">
        <v>22</v>
      </c>
      <c r="G94" s="1" t="s">
        <v>23</v>
      </c>
      <c r="H94" s="1" t="s">
        <v>24</v>
      </c>
      <c r="I94" s="56" t="s">
        <v>25</v>
      </c>
      <c r="J94" s="1" t="s">
        <v>26</v>
      </c>
      <c r="K94" s="1" t="s">
        <v>27</v>
      </c>
      <c r="L94" s="56" t="s">
        <v>28</v>
      </c>
    </row>
    <row r="95" spans="1:11">
      <c r="A95" s="55">
        <v>0.910642</v>
      </c>
      <c r="B95" s="31">
        <v>0.961039</v>
      </c>
      <c r="C95" s="1">
        <v>0.110274</v>
      </c>
      <c r="D95" s="1">
        <v>0.473956</v>
      </c>
      <c r="E95" s="1">
        <v>0.45977</v>
      </c>
      <c r="F95" s="31" t="s">
        <v>60</v>
      </c>
      <c r="G95" s="55">
        <v>0.2706</v>
      </c>
      <c r="H95" s="1">
        <v>0.277</v>
      </c>
      <c r="I95" s="1" t="s">
        <v>61</v>
      </c>
      <c r="K95" s="1">
        <v>0.5127</v>
      </c>
    </row>
    <row r="96" spans="1:12">
      <c r="A96" s="31">
        <v>0.908143</v>
      </c>
      <c r="B96" s="1">
        <v>0.952174</v>
      </c>
      <c r="C96" s="1">
        <v>0.111313</v>
      </c>
      <c r="D96" s="1">
        <v>0.473728</v>
      </c>
      <c r="E96" s="1">
        <v>0.458824</v>
      </c>
      <c r="F96" s="1">
        <v>0.208429</v>
      </c>
      <c r="G96" s="31">
        <v>0.2721</v>
      </c>
      <c r="H96" s="1">
        <v>0.2724</v>
      </c>
      <c r="I96" s="1">
        <v>0.0918</v>
      </c>
      <c r="J96" s="31">
        <v>0.521</v>
      </c>
      <c r="K96" s="1">
        <v>0.511</v>
      </c>
      <c r="L96" s="1">
        <v>0.1455</v>
      </c>
    </row>
    <row r="98" spans="11:11">
      <c r="K98" s="31"/>
    </row>
  </sheetData>
  <sheetProtection formatCells="0" insertHyperlinks="0" autoFilter="0"/>
  <mergeCells count="2">
    <mergeCell ref="A1:F1"/>
    <mergeCell ref="A40:F4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H52" workbookViewId="0">
      <selection activeCell="H52" sqref="H52:K52"/>
    </sheetView>
  </sheetViews>
  <sheetFormatPr defaultColWidth="9" defaultRowHeight="13.5"/>
  <cols>
    <col min="1" max="1" width="13" customWidth="1"/>
    <col min="2" max="2" width="13.5" customWidth="1"/>
    <col min="3" max="3" width="14.25" customWidth="1"/>
    <col min="4" max="4" width="13.625" customWidth="1"/>
    <col min="5" max="5" width="13.5" customWidth="1"/>
    <col min="6" max="6" width="14.125" customWidth="1"/>
    <col min="7" max="7" width="15.5" customWidth="1"/>
    <col min="8" max="8" width="13.125" customWidth="1"/>
    <col min="9" max="9" width="15.375" customWidth="1"/>
    <col min="10" max="10" width="14.625" customWidth="1"/>
    <col min="11" max="11" width="12.5" customWidth="1"/>
    <col min="12" max="12" width="14.5" customWidth="1"/>
    <col min="13" max="13" width="15.375" customWidth="1"/>
  </cols>
  <sheetData>
    <row r="1" s="8" customFormat="1" spans="1:13">
      <c r="A1" s="13" t="s">
        <v>14</v>
      </c>
      <c r="B1" s="14" t="s">
        <v>62</v>
      </c>
      <c r="C1" s="14" t="s">
        <v>63</v>
      </c>
      <c r="D1" s="14" t="s">
        <v>64</v>
      </c>
      <c r="E1" s="14" t="s">
        <v>65</v>
      </c>
      <c r="F1" s="14" t="s">
        <v>66</v>
      </c>
      <c r="G1" s="14" t="s">
        <v>67</v>
      </c>
      <c r="H1" s="14" t="s">
        <v>68</v>
      </c>
      <c r="I1" s="14" t="s">
        <v>69</v>
      </c>
      <c r="J1" s="22"/>
      <c r="K1" s="23"/>
      <c r="L1" s="23"/>
      <c r="M1" s="22"/>
    </row>
    <row r="2" spans="1:13">
      <c r="A2" s="15" t="s">
        <v>30</v>
      </c>
      <c r="B2" s="16">
        <v>0.9054</v>
      </c>
      <c r="C2" s="16">
        <v>0.9461</v>
      </c>
      <c r="D2" s="16">
        <v>0.5235</v>
      </c>
      <c r="E2" s="16">
        <v>0.501</v>
      </c>
      <c r="F2" s="16">
        <v>0.2104</v>
      </c>
      <c r="G2" s="16">
        <v>0.2021</v>
      </c>
      <c r="H2" s="16">
        <v>0.4539</v>
      </c>
      <c r="I2" s="16">
        <v>0.4399</v>
      </c>
      <c r="J2" s="24"/>
      <c r="K2" s="16"/>
      <c r="L2" s="16"/>
      <c r="M2" s="24"/>
    </row>
    <row r="3" s="9" customFormat="1" spans="1:9">
      <c r="A3" s="17" t="s">
        <v>29</v>
      </c>
      <c r="B3" s="18">
        <v>0.900688</v>
      </c>
      <c r="C3" s="18">
        <v>0.933953</v>
      </c>
      <c r="D3" s="18">
        <v>0.527878</v>
      </c>
      <c r="E3" s="18">
        <v>0.502924</v>
      </c>
      <c r="F3" s="18">
        <v>0.209</v>
      </c>
      <c r="G3" s="18">
        <v>0.1988</v>
      </c>
      <c r="H3" s="18">
        <v>0.4449</v>
      </c>
      <c r="I3" s="18">
        <v>0.4267</v>
      </c>
    </row>
    <row r="4" ht="17.25" customHeight="1" spans="1:10">
      <c r="A4" s="15"/>
      <c r="B4" s="16">
        <v>0.901487</v>
      </c>
      <c r="C4" s="16">
        <v>0.937254</v>
      </c>
      <c r="D4" s="16">
        <v>0.526881</v>
      </c>
      <c r="E4" s="16">
        <v>0.506396</v>
      </c>
      <c r="F4" s="16">
        <v>0.2083</v>
      </c>
      <c r="G4" s="16">
        <v>0.2046</v>
      </c>
      <c r="H4" s="16">
        <v>0.4435</v>
      </c>
      <c r="I4" s="16">
        <v>0.4284</v>
      </c>
      <c r="J4">
        <v>0.1</v>
      </c>
    </row>
    <row r="5" spans="2:9">
      <c r="B5" s="16"/>
      <c r="C5" s="16"/>
      <c r="D5" s="16"/>
      <c r="E5" s="16"/>
      <c r="F5" s="16"/>
      <c r="G5" s="16"/>
      <c r="H5" s="7"/>
      <c r="I5" s="4"/>
    </row>
    <row r="6" spans="2:9">
      <c r="B6" s="7"/>
      <c r="C6" s="4"/>
      <c r="D6" s="4"/>
      <c r="E6" s="4"/>
      <c r="F6" s="4"/>
      <c r="G6" s="4"/>
      <c r="H6" s="4"/>
      <c r="I6" s="4"/>
    </row>
    <row r="7" spans="2:9">
      <c r="B7" s="4"/>
      <c r="C7" s="4"/>
      <c r="D7" s="4"/>
      <c r="E7" s="4"/>
      <c r="F7" s="4"/>
      <c r="G7" s="4"/>
      <c r="H7" s="4"/>
      <c r="I7" s="4"/>
    </row>
    <row r="8" spans="2:9">
      <c r="B8" s="4"/>
      <c r="C8" s="4"/>
      <c r="D8" s="4"/>
      <c r="E8" s="4"/>
      <c r="F8" s="4"/>
      <c r="G8" s="4"/>
      <c r="H8" s="4"/>
      <c r="I8" s="4"/>
    </row>
    <row r="9" spans="2:9">
      <c r="B9" s="4"/>
      <c r="C9" s="4"/>
      <c r="D9" s="4"/>
      <c r="E9" s="4"/>
      <c r="F9" s="4"/>
      <c r="G9" s="4"/>
      <c r="H9" s="4"/>
      <c r="I9" s="4"/>
    </row>
    <row r="10" spans="1:9">
      <c r="A10" s="5"/>
      <c r="B10" s="16"/>
      <c r="C10" s="16"/>
      <c r="D10" s="16"/>
      <c r="E10" s="16"/>
      <c r="F10" s="16"/>
      <c r="G10" s="16"/>
      <c r="H10" s="16"/>
      <c r="I10" s="16"/>
    </row>
    <row r="11" spans="1:9">
      <c r="A11" s="5"/>
      <c r="B11" s="16"/>
      <c r="C11" s="16"/>
      <c r="D11" s="16"/>
      <c r="E11" s="16"/>
      <c r="F11" s="16"/>
      <c r="G11" s="16"/>
      <c r="H11" s="16"/>
      <c r="I11" s="16"/>
    </row>
    <row r="12" spans="1:9">
      <c r="A12" s="5"/>
      <c r="B12" s="16"/>
      <c r="C12" s="16"/>
      <c r="D12" s="16"/>
      <c r="E12" s="16"/>
      <c r="F12" s="16"/>
      <c r="G12" s="16"/>
      <c r="H12" s="16"/>
      <c r="I12" s="16"/>
    </row>
    <row r="29" s="10" customFormat="1" ht="17.25" customHeight="1" spans="1:13">
      <c r="A29" s="19" t="s">
        <v>0</v>
      </c>
      <c r="B29" s="20" t="s">
        <v>62</v>
      </c>
      <c r="C29" s="20" t="s">
        <v>63</v>
      </c>
      <c r="D29" s="20" t="s">
        <v>64</v>
      </c>
      <c r="E29" s="20" t="s">
        <v>65</v>
      </c>
      <c r="F29" s="20" t="s">
        <v>66</v>
      </c>
      <c r="G29" s="20" t="s">
        <v>67</v>
      </c>
      <c r="H29" s="20" t="s">
        <v>68</v>
      </c>
      <c r="I29" s="20" t="s">
        <v>69</v>
      </c>
      <c r="J29" s="25"/>
      <c r="M29" s="25"/>
    </row>
    <row r="30" s="11" customFormat="1" ht="15.75" customHeight="1" spans="1:13">
      <c r="A30" s="6" t="s">
        <v>30</v>
      </c>
      <c r="B30" s="21">
        <v>0.8836</v>
      </c>
      <c r="C30" s="21">
        <v>0.9609</v>
      </c>
      <c r="D30" s="21">
        <v>0.6014</v>
      </c>
      <c r="E30" s="21">
        <v>0.6125</v>
      </c>
      <c r="F30" s="21">
        <v>0.8704</v>
      </c>
      <c r="G30" s="21">
        <v>0.8628</v>
      </c>
      <c r="H30" s="21">
        <v>1.1864</v>
      </c>
      <c r="I30" s="21">
        <v>1.1391</v>
      </c>
      <c r="J30" s="26"/>
      <c r="M30" s="26"/>
    </row>
    <row r="31" s="12" customFormat="1" spans="1:13">
      <c r="A31" s="18" t="s">
        <v>29</v>
      </c>
      <c r="B31" s="18">
        <v>0.884308</v>
      </c>
      <c r="C31" s="18">
        <v>0.97096</v>
      </c>
      <c r="D31" s="18">
        <v>0.604795</v>
      </c>
      <c r="E31" s="18">
        <v>0.612997</v>
      </c>
      <c r="F31" s="18">
        <v>0.8656</v>
      </c>
      <c r="G31" s="18">
        <v>0.86</v>
      </c>
      <c r="H31" s="18">
        <v>1.185</v>
      </c>
      <c r="I31" s="18">
        <v>1.1391</v>
      </c>
      <c r="J31" s="27"/>
      <c r="M31" s="27"/>
    </row>
    <row r="32" s="11" customFormat="1" spans="1:13">
      <c r="A32" s="6"/>
      <c r="B32" s="21"/>
      <c r="C32" s="21"/>
      <c r="D32" s="21"/>
      <c r="E32" s="21"/>
      <c r="F32" s="21"/>
      <c r="G32" s="21"/>
      <c r="H32" s="21"/>
      <c r="I32" s="21"/>
      <c r="J32" s="26"/>
      <c r="M32" s="26"/>
    </row>
    <row r="36" spans="1:1">
      <c r="A36" s="3"/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opLeftCell="F27" workbookViewId="0">
      <selection activeCell="D2" sqref="D2:E4"/>
    </sheetView>
  </sheetViews>
  <sheetFormatPr defaultColWidth="9" defaultRowHeight="13.5"/>
  <cols>
    <col min="1" max="1" width="13.75" style="4" customWidth="1"/>
    <col min="2" max="2" width="13" style="4" customWidth="1"/>
    <col min="3" max="3" width="14.875" style="4" customWidth="1"/>
    <col min="4" max="4" width="15.125" style="4" customWidth="1"/>
    <col min="5" max="5" width="14.875" style="4" customWidth="1"/>
    <col min="6" max="6" width="15" style="4" customWidth="1"/>
    <col min="7" max="7" width="15.25" style="4" customWidth="1"/>
    <col min="8" max="8" width="13.125" style="4" customWidth="1"/>
    <col min="9" max="9" width="16.875" style="4" customWidth="1"/>
    <col min="10" max="16384" width="9" style="4"/>
  </cols>
  <sheetData>
    <row r="1" spans="1:9">
      <c r="A1" s="5" t="s">
        <v>0</v>
      </c>
      <c r="B1" s="6" t="s">
        <v>62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  <c r="I1" s="6" t="s">
        <v>69</v>
      </c>
    </row>
    <row r="2" ht="18" customHeight="1" spans="1:9">
      <c r="A2" s="4" t="s">
        <v>70</v>
      </c>
      <c r="B2" s="4">
        <v>0.8849</v>
      </c>
      <c r="C2" s="4">
        <v>0.9431</v>
      </c>
      <c r="D2" s="4">
        <v>0.2673</v>
      </c>
      <c r="E2" s="4">
        <v>0.2685</v>
      </c>
      <c r="F2" s="4">
        <v>0.4643</v>
      </c>
      <c r="G2" s="4">
        <v>0.4341</v>
      </c>
      <c r="H2" s="4">
        <v>0.5224</v>
      </c>
      <c r="I2" s="4">
        <v>0.5124</v>
      </c>
    </row>
    <row r="3" spans="1:9">
      <c r="A3" s="7" t="s">
        <v>71</v>
      </c>
      <c r="B3" s="4">
        <v>0.907135</v>
      </c>
      <c r="C3" s="4">
        <v>0.950355</v>
      </c>
      <c r="D3" s="7">
        <v>0.272</v>
      </c>
      <c r="E3" s="4">
        <v>0.2738</v>
      </c>
      <c r="F3" s="4">
        <v>0.473584</v>
      </c>
      <c r="G3" s="4">
        <v>0.459596</v>
      </c>
      <c r="H3" s="7">
        <v>0.5207</v>
      </c>
      <c r="I3" s="4">
        <v>0.5101</v>
      </c>
    </row>
    <row r="4" ht="17.25" customHeight="1" spans="1:9">
      <c r="A4" s="7" t="s">
        <v>72</v>
      </c>
      <c r="B4" s="7">
        <v>0.914238</v>
      </c>
      <c r="C4" s="4">
        <v>0.954955</v>
      </c>
      <c r="D4" s="4">
        <v>0.2638</v>
      </c>
      <c r="E4" s="4">
        <v>0.2645</v>
      </c>
      <c r="F4" s="4">
        <v>0.49062</v>
      </c>
      <c r="G4" s="4">
        <v>0.476744</v>
      </c>
      <c r="H4" s="4">
        <v>0.5092</v>
      </c>
      <c r="I4" s="4">
        <v>0.4956</v>
      </c>
    </row>
    <row r="26" spans="1:9">
      <c r="A26" s="5" t="s">
        <v>14</v>
      </c>
      <c r="B26" s="6" t="s">
        <v>62</v>
      </c>
      <c r="C26" s="6" t="s">
        <v>63</v>
      </c>
      <c r="D26" s="6" t="s">
        <v>64</v>
      </c>
      <c r="E26" s="6" t="s">
        <v>65</v>
      </c>
      <c r="F26" s="6" t="s">
        <v>66</v>
      </c>
      <c r="G26" s="6" t="s">
        <v>67</v>
      </c>
      <c r="H26" s="6" t="s">
        <v>68</v>
      </c>
      <c r="I26" s="6" t="s">
        <v>69</v>
      </c>
    </row>
    <row r="27" spans="1:9">
      <c r="A27" s="4" t="s">
        <v>70</v>
      </c>
      <c r="B27" s="4">
        <v>0.6215</v>
      </c>
      <c r="C27" s="4">
        <v>0.7093</v>
      </c>
      <c r="D27" s="4">
        <v>0.2342</v>
      </c>
      <c r="E27" s="4">
        <v>0.1552</v>
      </c>
      <c r="F27" s="4">
        <v>1.1629</v>
      </c>
      <c r="G27" s="4">
        <v>1.1596</v>
      </c>
      <c r="H27" s="4">
        <v>1.7219</v>
      </c>
      <c r="I27" s="4">
        <v>1.6863</v>
      </c>
    </row>
    <row r="28" spans="1:9">
      <c r="A28" s="7" t="s">
        <v>71</v>
      </c>
      <c r="B28" s="7">
        <v>0.625402</v>
      </c>
      <c r="C28" s="4">
        <v>0.713203</v>
      </c>
      <c r="D28" s="4">
        <v>0.234372</v>
      </c>
      <c r="E28" s="4">
        <v>0.159989</v>
      </c>
      <c r="F28" s="4">
        <v>1.1637</v>
      </c>
      <c r="G28" s="4">
        <v>1.1617</v>
      </c>
      <c r="H28" s="7">
        <v>1.7281</v>
      </c>
      <c r="I28" s="4">
        <v>1.7106</v>
      </c>
    </row>
    <row r="29" ht="19.5" customHeight="1" spans="1:9">
      <c r="A29" s="7" t="s">
        <v>72</v>
      </c>
      <c r="B29" s="7">
        <v>0.663873</v>
      </c>
      <c r="C29" s="4">
        <v>0.796825</v>
      </c>
      <c r="D29" s="4">
        <v>0.253844</v>
      </c>
      <c r="E29" s="4">
        <v>0.199138</v>
      </c>
      <c r="F29" s="4">
        <v>1.1361</v>
      </c>
      <c r="G29" s="4">
        <v>1.1256</v>
      </c>
      <c r="H29" s="7" t="s">
        <v>73</v>
      </c>
      <c r="I29" s="7" t="s">
        <v>73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workbookViewId="0">
      <selection activeCell="A1" sqref="A1"/>
    </sheetView>
  </sheetViews>
  <sheetFormatPr defaultColWidth="9" defaultRowHeight="13.5"/>
  <cols>
    <col min="1" max="1" width="13.625" customWidth="1"/>
    <col min="2" max="2" width="14.5" customWidth="1"/>
    <col min="3" max="3" width="12.875" customWidth="1"/>
    <col min="4" max="4" width="11.25" customWidth="1"/>
    <col min="5" max="5" width="13.75" customWidth="1"/>
    <col min="6" max="6" width="13.25" customWidth="1"/>
    <col min="7" max="7" width="9.375"/>
    <col min="10" max="15" width="9.375"/>
  </cols>
  <sheetData>
    <row r="1" ht="24" customHeight="1" spans="1:1">
      <c r="A1" s="3" t="s">
        <v>74</v>
      </c>
    </row>
    <row r="2" spans="1:15">
      <c r="A2" s="1">
        <v>0.05</v>
      </c>
      <c r="B2" s="1">
        <v>0.178809</v>
      </c>
      <c r="C2" s="1">
        <v>0.143501</v>
      </c>
      <c r="D2" s="1">
        <v>0.161092</v>
      </c>
      <c r="E2" s="1">
        <v>0.114986</v>
      </c>
      <c r="F2" s="1">
        <v>0.072899</v>
      </c>
      <c r="G2" s="1">
        <v>0.128464</v>
      </c>
      <c r="I2">
        <v>0.05</v>
      </c>
      <c r="J2">
        <v>0.178443</v>
      </c>
      <c r="K2">
        <v>0.136774</v>
      </c>
      <c r="L2">
        <v>0.155387</v>
      </c>
      <c r="M2">
        <v>0.118578</v>
      </c>
      <c r="N2">
        <v>0.083234</v>
      </c>
      <c r="O2">
        <v>0.124437</v>
      </c>
    </row>
    <row r="3" spans="1:15">
      <c r="A3" s="1">
        <v>0.1</v>
      </c>
      <c r="B3" s="1">
        <v>0.404598</v>
      </c>
      <c r="C3" s="1">
        <v>0.384272</v>
      </c>
      <c r="D3" s="1">
        <v>0.223122</v>
      </c>
      <c r="E3" s="1">
        <v>0.236966</v>
      </c>
      <c r="F3" s="1">
        <v>0.192308</v>
      </c>
      <c r="G3" s="1">
        <v>0.177091</v>
      </c>
      <c r="I3">
        <v>0.1</v>
      </c>
      <c r="J3">
        <v>0.398737</v>
      </c>
      <c r="K3">
        <v>0.379076</v>
      </c>
      <c r="L3">
        <v>0.221167</v>
      </c>
      <c r="M3">
        <v>0.246264</v>
      </c>
      <c r="N3">
        <v>0.21385</v>
      </c>
      <c r="O3">
        <v>0.173566</v>
      </c>
    </row>
    <row r="4" spans="1:15">
      <c r="A4" s="1">
        <v>0.15</v>
      </c>
      <c r="B4" s="1">
        <v>0.533906</v>
      </c>
      <c r="C4" s="1">
        <v>0.520156</v>
      </c>
      <c r="D4" s="1">
        <v>0.231443</v>
      </c>
      <c r="E4" s="1">
        <v>0.29638</v>
      </c>
      <c r="F4" s="1">
        <v>0.251667</v>
      </c>
      <c r="G4" s="1">
        <v>0.187762</v>
      </c>
      <c r="I4">
        <v>0.15</v>
      </c>
      <c r="J4">
        <v>0.52005</v>
      </c>
      <c r="K4">
        <v>0.514706</v>
      </c>
      <c r="L4">
        <v>0.227379</v>
      </c>
      <c r="M4">
        <v>0.309073</v>
      </c>
      <c r="N4">
        <v>0.276923</v>
      </c>
      <c r="O4">
        <v>0.185496</v>
      </c>
    </row>
    <row r="5" spans="1:15">
      <c r="A5" s="1">
        <v>0.2</v>
      </c>
      <c r="B5" s="1">
        <v>0.615498</v>
      </c>
      <c r="C5" s="1">
        <v>0.617914</v>
      </c>
      <c r="D5" s="1">
        <v>0.225572</v>
      </c>
      <c r="E5" s="1">
        <v>0.33396</v>
      </c>
      <c r="F5" s="1">
        <v>0.290857</v>
      </c>
      <c r="G5" s="1">
        <v>0.194028</v>
      </c>
      <c r="I5">
        <v>0.2</v>
      </c>
      <c r="J5">
        <v>0.601291</v>
      </c>
      <c r="K5">
        <v>0.602942</v>
      </c>
      <c r="L5">
        <v>0.22282</v>
      </c>
      <c r="M5">
        <v>0.344929</v>
      </c>
      <c r="N5">
        <v>0.317507</v>
      </c>
      <c r="O5">
        <v>0.191273</v>
      </c>
    </row>
    <row r="6" spans="1:15">
      <c r="A6" s="1">
        <v>0.25</v>
      </c>
      <c r="B6" s="1">
        <v>0.672465</v>
      </c>
      <c r="C6" s="1">
        <v>0.689205</v>
      </c>
      <c r="D6" s="1">
        <v>0.21978</v>
      </c>
      <c r="E6" s="1">
        <v>0.357331</v>
      </c>
      <c r="F6" s="1">
        <v>0.313885</v>
      </c>
      <c r="G6" s="1">
        <v>0.198371</v>
      </c>
      <c r="I6">
        <v>0.25</v>
      </c>
      <c r="J6">
        <v>0.661412</v>
      </c>
      <c r="K6">
        <v>0.663333</v>
      </c>
      <c r="L6">
        <v>0.210424</v>
      </c>
      <c r="M6">
        <v>0.372576</v>
      </c>
      <c r="N6">
        <v>0.347619</v>
      </c>
      <c r="O6">
        <v>0.194146</v>
      </c>
    </row>
    <row r="7" spans="1:15">
      <c r="A7" s="1">
        <v>0.3</v>
      </c>
      <c r="B7" s="1">
        <v>0.720679</v>
      </c>
      <c r="C7" s="1">
        <v>0.745967</v>
      </c>
      <c r="D7" s="1">
        <v>0.206922</v>
      </c>
      <c r="E7" s="1">
        <v>0.376278</v>
      </c>
      <c r="F7" s="1">
        <v>0.338457</v>
      </c>
      <c r="G7" s="1">
        <v>0.20224</v>
      </c>
      <c r="I7">
        <v>0.3</v>
      </c>
      <c r="J7">
        <v>0.706467</v>
      </c>
      <c r="K7">
        <v>0.723959</v>
      </c>
      <c r="L7">
        <v>0.202915</v>
      </c>
      <c r="M7">
        <v>0.392225</v>
      </c>
      <c r="N7">
        <v>0.378788</v>
      </c>
      <c r="O7">
        <v>0.199183</v>
      </c>
    </row>
    <row r="8" spans="1:15">
      <c r="A8" s="1">
        <v>0.35</v>
      </c>
      <c r="B8" s="1">
        <v>0.760108</v>
      </c>
      <c r="C8" s="1">
        <v>0.792892</v>
      </c>
      <c r="D8" s="1">
        <v>0.192166</v>
      </c>
      <c r="E8" s="1">
        <v>0.393076</v>
      </c>
      <c r="F8" s="1">
        <v>0.358325</v>
      </c>
      <c r="G8" s="1">
        <v>0.207311</v>
      </c>
      <c r="I8">
        <v>0.35</v>
      </c>
      <c r="J8">
        <v>0.744879</v>
      </c>
      <c r="K8">
        <v>0.767045</v>
      </c>
      <c r="L8">
        <v>0.193997</v>
      </c>
      <c r="M8">
        <v>0.408307</v>
      </c>
      <c r="N8">
        <v>0.403233</v>
      </c>
      <c r="O8">
        <v>0.204378</v>
      </c>
    </row>
    <row r="9" spans="1:15">
      <c r="A9" s="1">
        <v>0.4</v>
      </c>
      <c r="B9" s="1">
        <v>0.800621</v>
      </c>
      <c r="C9" s="1">
        <v>0.838472</v>
      </c>
      <c r="D9" s="1">
        <v>0.176896</v>
      </c>
      <c r="E9" s="1">
        <v>0.414214</v>
      </c>
      <c r="F9" s="1">
        <v>0.415315</v>
      </c>
      <c r="G9" s="1">
        <v>0.211157</v>
      </c>
      <c r="I9">
        <v>0.4</v>
      </c>
      <c r="J9">
        <v>0.78517</v>
      </c>
      <c r="K9">
        <v>0.802776</v>
      </c>
      <c r="L9">
        <v>0.179574</v>
      </c>
      <c r="M9">
        <v>0.429338</v>
      </c>
      <c r="N9">
        <v>0.434966</v>
      </c>
      <c r="O9">
        <v>0.210945</v>
      </c>
    </row>
    <row r="10" spans="1:15">
      <c r="A10" s="1">
        <v>0.45</v>
      </c>
      <c r="B10" s="1">
        <v>0.848547</v>
      </c>
      <c r="C10" s="1">
        <v>0.88379</v>
      </c>
      <c r="D10" s="1">
        <v>0.156929</v>
      </c>
      <c r="E10" s="1">
        <v>0.456204</v>
      </c>
      <c r="F10" s="1">
        <v>0.455234</v>
      </c>
      <c r="G10" s="1">
        <v>0.223149</v>
      </c>
      <c r="I10">
        <v>0.45</v>
      </c>
      <c r="J10">
        <v>0.834481</v>
      </c>
      <c r="K10">
        <v>0.864745</v>
      </c>
      <c r="L10">
        <v>0.16106</v>
      </c>
      <c r="M10">
        <v>0.470464</v>
      </c>
      <c r="N10">
        <v>0.46406</v>
      </c>
      <c r="O10">
        <v>0.224985</v>
      </c>
    </row>
    <row r="11" spans="1:15">
      <c r="A11" s="1">
        <v>0.5</v>
      </c>
      <c r="B11" s="1">
        <v>0.900688</v>
      </c>
      <c r="C11" s="1">
        <v>0.933953</v>
      </c>
      <c r="D11" s="1">
        <v>0.126419</v>
      </c>
      <c r="E11" s="1">
        <v>0.527878</v>
      </c>
      <c r="F11" s="1">
        <v>0.502924</v>
      </c>
      <c r="G11" s="1">
        <v>0.232143</v>
      </c>
      <c r="I11">
        <v>0.5</v>
      </c>
      <c r="J11">
        <v>0.896426</v>
      </c>
      <c r="K11">
        <v>0.928571</v>
      </c>
      <c r="L11">
        <v>0.129248</v>
      </c>
      <c r="M11">
        <v>0.53934</v>
      </c>
      <c r="N11">
        <v>0.523686</v>
      </c>
      <c r="O11">
        <v>0.233253</v>
      </c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A1" sqref="A1"/>
    </sheetView>
  </sheetViews>
  <sheetFormatPr defaultColWidth="9" defaultRowHeight="13.5" outlineLevelCol="6"/>
  <cols>
    <col min="1" max="1" width="12.5" customWidth="1"/>
  </cols>
  <sheetData>
    <row r="1" spans="1:2">
      <c r="A1" s="1" t="s">
        <v>48</v>
      </c>
      <c r="B1" s="1" t="s">
        <v>6</v>
      </c>
    </row>
    <row r="2" spans="1:2">
      <c r="A2" s="1">
        <v>0.9106</v>
      </c>
      <c r="B2" s="1">
        <v>0</v>
      </c>
    </row>
    <row r="3" spans="1:2">
      <c r="A3" s="1">
        <v>0.8849</v>
      </c>
      <c r="B3" s="1">
        <v>0</v>
      </c>
    </row>
    <row r="4" spans="1:2">
      <c r="A4" s="1"/>
      <c r="B4" s="1"/>
    </row>
    <row r="5" spans="1:2">
      <c r="A5" s="1">
        <v>0.9109</v>
      </c>
      <c r="B5" s="1">
        <v>0.001</v>
      </c>
    </row>
    <row r="6" spans="1:2">
      <c r="A6" s="1">
        <v>0.9106</v>
      </c>
      <c r="B6" s="1">
        <v>0.005</v>
      </c>
    </row>
    <row r="7" spans="1:2">
      <c r="A7" s="1">
        <v>0.9096</v>
      </c>
      <c r="B7" s="1">
        <v>0.008</v>
      </c>
    </row>
    <row r="8" spans="1:2">
      <c r="A8" s="1">
        <v>0.9103</v>
      </c>
      <c r="B8" s="1">
        <v>0.01</v>
      </c>
    </row>
    <row r="9" spans="1:2">
      <c r="A9" s="1">
        <v>0.9103</v>
      </c>
      <c r="B9" s="1">
        <v>0.02</v>
      </c>
    </row>
    <row r="10" spans="1:2">
      <c r="A10" s="1">
        <v>0.9124</v>
      </c>
      <c r="B10" s="1">
        <v>0.03</v>
      </c>
    </row>
    <row r="11" spans="1:2">
      <c r="A11" s="1">
        <v>0.9142</v>
      </c>
      <c r="B11" s="1">
        <v>0.04</v>
      </c>
    </row>
    <row r="12" spans="1:2">
      <c r="A12" s="1">
        <v>0.9131</v>
      </c>
      <c r="B12" s="1">
        <v>0.045</v>
      </c>
    </row>
    <row r="13" spans="1:2">
      <c r="A13" s="1">
        <v>0.9142</v>
      </c>
      <c r="B13" s="1">
        <v>0.05</v>
      </c>
    </row>
    <row r="14" spans="1:2">
      <c r="A14" s="1"/>
      <c r="B14" s="1">
        <v>0.055</v>
      </c>
    </row>
    <row r="15" spans="1:2">
      <c r="A15" s="1">
        <v>0.9123</v>
      </c>
      <c r="B15" s="1">
        <v>0.06</v>
      </c>
    </row>
    <row r="16" spans="1:2">
      <c r="A16" s="1">
        <v>0.9091</v>
      </c>
      <c r="B16" s="1">
        <v>0.07</v>
      </c>
    </row>
    <row r="17" spans="1:2">
      <c r="A17" s="1">
        <v>0.9099</v>
      </c>
      <c r="B17" s="1">
        <v>0.08</v>
      </c>
    </row>
    <row r="18" spans="1:2">
      <c r="A18" s="1">
        <v>0.9082</v>
      </c>
      <c r="B18" s="1">
        <v>0.09</v>
      </c>
    </row>
    <row r="19" spans="1:2">
      <c r="A19" s="1">
        <v>0.9107</v>
      </c>
      <c r="B19" s="1">
        <v>0.1</v>
      </c>
    </row>
    <row r="20" spans="1:2">
      <c r="A20" s="1">
        <v>0.258</v>
      </c>
      <c r="B20" s="1">
        <v>0.2</v>
      </c>
    </row>
    <row r="21" spans="1:2">
      <c r="A21" s="1">
        <v>0</v>
      </c>
      <c r="B21" s="1">
        <v>0.5</v>
      </c>
    </row>
    <row r="22" spans="1:2">
      <c r="A22" s="1">
        <v>0</v>
      </c>
      <c r="B22" s="1">
        <v>1</v>
      </c>
    </row>
    <row r="23" spans="7:7">
      <c r="G23" s="2"/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6"/>
  <pixelatorList sheetStid="7"/>
  <pixelatorList sheetStid="5"/>
  <pixelatorList sheetStid="8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WWO_wpscloud_20231012220541-4d22959191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Sheet5</vt:lpstr>
      <vt:lpstr>Sheet6</vt:lpstr>
      <vt:lpstr>Sheet4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漠</cp:lastModifiedBy>
  <dcterms:created xsi:type="dcterms:W3CDTF">2023-07-19T23:55:00Z</dcterms:created>
  <dcterms:modified xsi:type="dcterms:W3CDTF">2023-09-16T22:17:00Z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BBA6FD8E565CDAF6D97EA264A6AA8AA0_41</vt:lpwstr>
  </property>
  <property fmtid="{D5CDD505-2E9C-101B-9397-08002B2CF9AE}" pid="3" name="KSOProductBuildVer">
    <vt:lpwstr>2052-0.0.0.0</vt:lpwstr>
  </property>
</Properties>
</file>