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hua_chen\Documents\GitHub\ebike\output\summary\"/>
    </mc:Choice>
  </mc:AlternateContent>
  <xr:revisionPtr revIDLastSave="0" documentId="13_ncr:1_{D271429E-F8EF-41B4-B33F-35281C8E7C80}" xr6:coauthVersionLast="47" xr6:coauthVersionMax="47" xr10:uidLastSave="{00000000-0000-0000-0000-000000000000}"/>
  <bookViews>
    <workbookView xWindow="38280" yWindow="-120" windowWidth="38640" windowHeight="21120" activeTab="3" xr2:uid="{6A48A5C3-0283-4A0E-8227-5FAA2A671FC0}"/>
  </bookViews>
  <sheets>
    <sheet name="All" sheetId="1" r:id="rId1"/>
    <sheet name="Ebike" sheetId="2" r:id="rId2"/>
    <sheet name="Sheet1" sheetId="3" r:id="rId3"/>
    <sheet name="All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4" l="1"/>
  <c r="F4" i="4"/>
  <c r="F5" i="4"/>
  <c r="F7" i="4"/>
  <c r="F8" i="4"/>
  <c r="F9" i="4"/>
  <c r="F10" i="4"/>
  <c r="F13" i="4"/>
  <c r="F14" i="4"/>
  <c r="F15" i="4"/>
  <c r="F16" i="4"/>
  <c r="F17" i="4"/>
  <c r="F18" i="4"/>
  <c r="F19" i="4"/>
  <c r="F20" i="4"/>
  <c r="F21" i="4"/>
  <c r="F23" i="4"/>
  <c r="F24" i="4"/>
  <c r="F25" i="4"/>
  <c r="F26" i="4"/>
  <c r="F28" i="4"/>
  <c r="F29" i="4"/>
  <c r="F30" i="4"/>
  <c r="F31" i="4"/>
  <c r="F32" i="4"/>
  <c r="F33" i="4"/>
  <c r="F34" i="4"/>
  <c r="F35" i="4"/>
  <c r="F36" i="4"/>
  <c r="F37" i="4"/>
  <c r="F38" i="4"/>
  <c r="F39" i="4"/>
  <c r="F41" i="4"/>
  <c r="F42" i="4"/>
  <c r="F43" i="4"/>
  <c r="F44" i="4"/>
  <c r="F46" i="4"/>
  <c r="F47" i="4"/>
  <c r="F48" i="4"/>
  <c r="F49" i="4"/>
  <c r="F50" i="4"/>
  <c r="F51" i="4"/>
  <c r="F53" i="4"/>
  <c r="F54" i="4"/>
  <c r="F55" i="4"/>
  <c r="F57" i="4"/>
  <c r="F58" i="4"/>
  <c r="F59" i="4"/>
  <c r="F61" i="4"/>
  <c r="F62" i="4"/>
  <c r="F63" i="4"/>
  <c r="F64" i="4"/>
  <c r="F65" i="4"/>
  <c r="F66" i="4"/>
  <c r="F68" i="4"/>
  <c r="F69" i="4"/>
  <c r="F70" i="4"/>
  <c r="F71" i="4"/>
  <c r="F72" i="4"/>
  <c r="F74" i="4"/>
  <c r="F75" i="4"/>
  <c r="F76" i="4"/>
  <c r="F78" i="4"/>
  <c r="F79" i="4"/>
  <c r="F80" i="4"/>
  <c r="F81" i="4"/>
  <c r="F82" i="4"/>
  <c r="F84" i="4"/>
  <c r="F85" i="4"/>
  <c r="F86" i="4"/>
  <c r="F87" i="4"/>
  <c r="F88" i="4"/>
  <c r="F2" i="4"/>
  <c r="E2" i="4"/>
  <c r="D2" i="4"/>
  <c r="C2" i="4"/>
  <c r="N19" i="4"/>
  <c r="N10" i="4"/>
  <c r="N18" i="4"/>
  <c r="N11" i="4"/>
  <c r="N17" i="4"/>
  <c r="N16" i="4"/>
  <c r="N15" i="4"/>
  <c r="N14" i="4"/>
  <c r="N13" i="4"/>
  <c r="N1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E48" i="1"/>
  <c r="E47" i="1"/>
  <c r="E46" i="1"/>
  <c r="E45" i="1"/>
  <c r="E25" i="1"/>
  <c r="E24" i="1"/>
  <c r="E23" i="1"/>
  <c r="E22" i="1"/>
  <c r="E21" i="1"/>
  <c r="E20" i="1"/>
  <c r="E19" i="1"/>
  <c r="E18" i="1"/>
  <c r="E17" i="1"/>
  <c r="E16" i="1"/>
  <c r="E14" i="1"/>
  <c r="E13" i="1"/>
  <c r="E12" i="1"/>
  <c r="E11" i="1"/>
  <c r="D2" i="1"/>
  <c r="C2" i="1"/>
  <c r="H2" i="2"/>
  <c r="H4" i="2"/>
  <c r="H5" i="2"/>
  <c r="H6" i="2"/>
  <c r="H7" i="2"/>
  <c r="H8" i="2"/>
  <c r="H9" i="2"/>
  <c r="H10" i="2"/>
  <c r="H11" i="2"/>
  <c r="H12" i="2"/>
  <c r="H13" i="2"/>
  <c r="H14" i="2"/>
  <c r="H15" i="2"/>
  <c r="H17" i="2"/>
  <c r="H18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70" i="2"/>
  <c r="H71" i="2"/>
  <c r="H72" i="2"/>
  <c r="H73" i="2"/>
  <c r="H74" i="2"/>
  <c r="H75" i="2"/>
  <c r="H69" i="2"/>
  <c r="H76" i="2"/>
  <c r="H77" i="2"/>
  <c r="H3" i="2"/>
  <c r="E5" i="1"/>
  <c r="E32" i="1"/>
  <c r="E33" i="1"/>
  <c r="E34" i="1"/>
  <c r="E35" i="1"/>
  <c r="E36" i="1"/>
  <c r="E37" i="1"/>
  <c r="E38" i="1"/>
  <c r="E39" i="1"/>
  <c r="E40" i="1"/>
  <c r="E41" i="1"/>
  <c r="E42" i="1"/>
  <c r="E43" i="1"/>
  <c r="E50" i="1"/>
  <c r="E51" i="1"/>
  <c r="E52" i="1"/>
  <c r="E53" i="1"/>
  <c r="E54" i="1"/>
  <c r="E55" i="1"/>
  <c r="E57" i="1"/>
  <c r="E58" i="1"/>
  <c r="E59" i="1"/>
  <c r="E61" i="1"/>
  <c r="E62" i="1"/>
  <c r="E63" i="1"/>
  <c r="E65" i="1"/>
  <c r="E66" i="1"/>
  <c r="E67" i="1"/>
  <c r="E68" i="1"/>
  <c r="E69" i="1"/>
  <c r="E70" i="1"/>
  <c r="E72" i="1"/>
  <c r="E73" i="1"/>
  <c r="E74" i="1"/>
  <c r="E75" i="1"/>
  <c r="E76" i="1"/>
  <c r="E78" i="1"/>
  <c r="E79" i="1"/>
  <c r="E80" i="1"/>
  <c r="E82" i="1"/>
  <c r="E83" i="1"/>
  <c r="E84" i="1"/>
  <c r="E85" i="1"/>
  <c r="E86" i="1"/>
  <c r="E27" i="1"/>
  <c r="E28" i="1"/>
  <c r="E29" i="1"/>
  <c r="E30" i="1"/>
  <c r="E88" i="1"/>
  <c r="E89" i="1"/>
  <c r="E90" i="1"/>
  <c r="E91" i="1"/>
  <c r="E92" i="1"/>
  <c r="E7" i="1"/>
  <c r="E8" i="1"/>
  <c r="E9" i="1"/>
  <c r="E4" i="1"/>
  <c r="E2" i="1" l="1"/>
</calcChain>
</file>

<file path=xl/sharedStrings.xml><?xml version="1.0" encoding="utf-8"?>
<sst xmlns="http://schemas.openxmlformats.org/spreadsheetml/2006/main" count="399" uniqueCount="103">
  <si>
    <t xml:space="preserve"> </t>
  </si>
  <si>
    <t xml:space="preserve">  </t>
  </si>
  <si>
    <t>FALSE / N</t>
  </si>
  <si>
    <t>FALSE / Percent</t>
  </si>
  <si>
    <t>TRUE / N</t>
  </si>
  <si>
    <t>TRUE / Percent</t>
  </si>
  <si>
    <t>i_type</t>
  </si>
  <si>
    <t>near_collison</t>
  </si>
  <si>
    <t>collison_fall</t>
  </si>
  <si>
    <t>incident_with</t>
  </si>
  <si>
    <t>Vehicle</t>
  </si>
  <si>
    <t>Other</t>
  </si>
  <si>
    <t>bicyclist</t>
  </si>
  <si>
    <t>pedestrian</t>
  </si>
  <si>
    <t>Roadway</t>
  </si>
  <si>
    <t>Curb</t>
  </si>
  <si>
    <t>Animal</t>
  </si>
  <si>
    <t>Train Tracks</t>
  </si>
  <si>
    <t>Pothole</t>
  </si>
  <si>
    <t>E-scooter</t>
  </si>
  <si>
    <t>Lane divider</t>
  </si>
  <si>
    <t>Sign/Post</t>
  </si>
  <si>
    <t>personal_involvement</t>
  </si>
  <si>
    <t>Yes</t>
  </si>
  <si>
    <t>No</t>
  </si>
  <si>
    <t>Missing</t>
  </si>
  <si>
    <t>trip_purpose</t>
  </si>
  <si>
    <t>Commute</t>
  </si>
  <si>
    <t>Exercise or recreation</t>
  </si>
  <si>
    <t>Personal business</t>
  </si>
  <si>
    <t>Social reason</t>
  </si>
  <si>
    <t>During work</t>
  </si>
  <si>
    <t>regular_cyclist</t>
  </si>
  <si>
    <t>Y</t>
  </si>
  <si>
    <t>N</t>
  </si>
  <si>
    <t>helmet</t>
  </si>
  <si>
    <t>road_conditions</t>
  </si>
  <si>
    <t>Dry</t>
  </si>
  <si>
    <t>Wet</t>
  </si>
  <si>
    <t>Icy</t>
  </si>
  <si>
    <t>Snowy</t>
  </si>
  <si>
    <t>Loose sand, gravel, or dirt</t>
  </si>
  <si>
    <t>sightlines</t>
  </si>
  <si>
    <t>No obstructions</t>
  </si>
  <si>
    <t>View obstructed</t>
  </si>
  <si>
    <t>Glare or reflection</t>
  </si>
  <si>
    <t>Obstruction on road</t>
  </si>
  <si>
    <t>cars_on_roadside</t>
  </si>
  <si>
    <t>bike_lights</t>
  </si>
  <si>
    <t>FB</t>
  </si>
  <si>
    <t>NL</t>
  </si>
  <si>
    <t>B</t>
  </si>
  <si>
    <t>F</t>
  </si>
  <si>
    <t>terrain</t>
  </si>
  <si>
    <t>Flat</t>
  </si>
  <si>
    <t>Downhill</t>
  </si>
  <si>
    <t>Uphill</t>
  </si>
  <si>
    <t>bicycle_type</t>
  </si>
  <si>
    <t>Personal</t>
  </si>
  <si>
    <t>Bike share</t>
  </si>
  <si>
    <t>Bike rental</t>
  </si>
  <si>
    <t>ebike</t>
  </si>
  <si>
    <t>turning</t>
  </si>
  <si>
    <t>Heading straight</t>
  </si>
  <si>
    <t>Turning left</t>
  </si>
  <si>
    <t>Turning right</t>
  </si>
  <si>
    <t>gender</t>
  </si>
  <si>
    <t>Male</t>
  </si>
  <si>
    <t>Female</t>
  </si>
  <si>
    <t>Non-binary</t>
  </si>
  <si>
    <t>age_group</t>
  </si>
  <si>
    <t>25-34</t>
  </si>
  <si>
    <t>35-44</t>
  </si>
  <si>
    <t>45-54</t>
  </si>
  <si>
    <t>55-64</t>
  </si>
  <si>
    <t>18-24</t>
  </si>
  <si>
    <t>65-74</t>
  </si>
  <si>
    <t>13-17</t>
  </si>
  <si>
    <t>75+</t>
  </si>
  <si>
    <t>0-12</t>
  </si>
  <si>
    <t>vehicle</t>
  </si>
  <si>
    <t>NA</t>
  </si>
  <si>
    <t>Total</t>
  </si>
  <si>
    <t>Front and back lights</t>
  </si>
  <si>
    <t>No ligjt</t>
  </si>
  <si>
    <t>Back light only</t>
  </si>
  <si>
    <t>Front light only</t>
  </si>
  <si>
    <t>No injury</t>
  </si>
  <si>
    <t>Injury</t>
  </si>
  <si>
    <t>Injury percentage</t>
  </si>
  <si>
    <t>trip purpose</t>
  </si>
  <si>
    <t>incident was wth</t>
  </si>
  <si>
    <t>incident type</t>
  </si>
  <si>
    <t>Characteristics</t>
  </si>
  <si>
    <t>No / N</t>
  </si>
  <si>
    <t>Yes / N</t>
  </si>
  <si>
    <t>Missing / N</t>
  </si>
  <si>
    <t>M</t>
  </si>
  <si>
    <t>injury2</t>
  </si>
  <si>
    <t>Pedal Bike</t>
  </si>
  <si>
    <t>Ebike</t>
  </si>
  <si>
    <t>Ebike percentage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</si>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</sst>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/>
    <xf numFmtId="0" fontId="3" fillId="0" borderId="0" xfId="0" applyFont="1"/>
    <xf numFmtId="9" fontId="2" fillId="0" borderId="0" xfId="1" applyFont="1"/>
    <xf numFmtId="0" fontId="3" fillId="0" borderId="0" xfId="0" applyFont="1"/>
    <xf numFmtId="0" fontId="0" fillId="0" borderId="1" xfId="0" applyFont="1" applyBorder="1"/>
    <xf numFmtId="9" fontId="0" fillId="0" borderId="2" xfId="1" applyNumberFormat="1" applyFont="1" applyBorder="1"/>
  </cellXfs>
  <cellStyles count="2"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0C9C58-1674-49C5-9F24-88C2083D4C1D}" name="Table2" displayName="Table2" ref="B1:E92" totalsRowShown="0" headerRowDxfId="11">
  <autoFilter ref="B1:E92" xr:uid="{550C9C58-1674-49C5-9F24-88C2083D4C1D}"/>
  <tableColumns count="4">
    <tableColumn id="1" xr3:uid="{79B61E41-B766-4FC0-A0B7-6720C620E230}" name="Characteristics"/>
    <tableColumn id="2" xr3:uid="{20376B65-1017-4634-A840-5EC9F0330258}" name="No injury"/>
    <tableColumn id="3" xr3:uid="{97840581-C3AE-4B41-88B0-45DCC10C2DB9}" name="Injury"/>
    <tableColumn id="4" xr3:uid="{41A1F1B6-6A60-443B-95A7-9222984FD4B2}" name="Injury percentage" dataDxfId="10" dataCellStyle="Percent">
      <calculatedColumnFormula>D2/(D2+C2)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74B5A1-9FDB-4611-AD4D-7DDD72954C15}" name="Table3" displayName="Table3" ref="B1:G81" totalsRowShown="0" headerRowDxfId="9" dataDxfId="8">
  <autoFilter ref="B1:G81" xr:uid="{0B74B5A1-9FDB-4611-AD4D-7DDD72954C15}"/>
  <tableColumns count="6">
    <tableColumn id="1" xr3:uid="{08948CAB-3312-4E8B-AF35-0C54CEDDC472}" name=" " dataDxfId="7"/>
    <tableColumn id="2" xr3:uid="{6691FD4B-0E4F-4BA4-AB37-3675647C992B}" name="  " dataDxfId="6"/>
    <tableColumn id="3" xr3:uid="{AF9770E3-6BB5-41B7-B826-45FD31F2B77F}" name="No / N" dataDxfId="5"/>
    <tableColumn id="4" xr3:uid="{19BF9E65-60DC-444F-9EDC-FF2764A26BF7}" name="Yes / N" dataDxfId="4"/>
    <tableColumn id="5" xr3:uid="{B51DED34-E726-42C8-BBE8-ABDD4281C70B}" name="Missing / N" dataDxfId="3"/>
    <tableColumn id="6" xr3:uid="{C648D58C-9845-44B5-BF0B-3643BDB13AFD}" name="Column1" dataDxfId="2" dataCellStyle="Percent">
      <calculatedColumnFormula>E2/(D2+E2)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DCB67-12AE-45DF-A44D-30713096FD37}" name="Table22" displayName="Table22" ref="B1:F88" totalsRowShown="0" headerRowDxfId="1">
  <autoFilter ref="B1:F88" xr:uid="{550C9C58-1674-49C5-9F24-88C2083D4C1D}"/>
  <tableColumns count="5">
    <tableColumn id="1" xr3:uid="{C49AA326-A7A8-4DA0-A5BC-7F7D6FCEFD06}" name="Characteristics"/>
    <tableColumn id="2" xr3:uid="{81FEC7EF-E27F-4B87-A735-13701EB2D5AD}" name="Pedal Bike"/>
    <tableColumn id="3" xr3:uid="{702D73FE-CEB4-4AB3-9A72-5F6C559ED957}" name="Ebike"/>
    <tableColumn id="5" xr3:uid="{D7F6D3E6-3921-4AD4-9C2E-48CDA5B79E22}" name="Missing"/>
    <tableColumn id="4" xr3:uid="{CC3EE7DC-6C98-4839-A1D7-34490E0B0E98}" name="Ebike percentage" dataDxfId="0" dataCellStyle="Percent">
      <calculatedColumnFormula>Table22[[#This Row],[Ebike]]/SUM(Table22[[#This Row],[Pedal Bike]:[Missing]])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62B7-8673-47BC-A6F8-FC7CD6F0732B}">
  <dimension ref="B1:E103"/>
  <sheetViews>
    <sheetView workbookViewId="0">
      <selection activeCell="C4" sqref="C4"/>
    </sheetView>
  </sheetViews>
  <sheetFormatPr defaultRowHeight="15" x14ac:dyDescent="0.25"/>
  <cols>
    <col min="1" max="1" width="21.42578125" bestFit="1" customWidth="1"/>
    <col min="2" max="2" width="26.5703125" customWidth="1"/>
    <col min="3" max="3" width="14.7109375" customWidth="1"/>
    <col min="4" max="4" width="11.7109375" customWidth="1"/>
    <col min="5" max="5" width="18.7109375" style="1" customWidth="1"/>
  </cols>
  <sheetData>
    <row r="1" spans="2:5" x14ac:dyDescent="0.25">
      <c r="B1" s="2" t="s">
        <v>93</v>
      </c>
      <c r="C1" s="2" t="s">
        <v>87</v>
      </c>
      <c r="D1" s="2" t="s">
        <v>88</v>
      </c>
      <c r="E1" s="5" t="s">
        <v>89</v>
      </c>
    </row>
    <row r="2" spans="2:5" x14ac:dyDescent="0.25">
      <c r="B2" s="3" t="s">
        <v>82</v>
      </c>
      <c r="C2">
        <f>SUM(C4:C5)</f>
        <v>3655</v>
      </c>
      <c r="D2">
        <f>SUM(D4:D5)</f>
        <v>1215</v>
      </c>
      <c r="E2" s="1">
        <f>D2/(D2+C2)</f>
        <v>0.24948665297741274</v>
      </c>
    </row>
    <row r="3" spans="2:5" x14ac:dyDescent="0.25">
      <c r="B3" t="s">
        <v>92</v>
      </c>
    </row>
    <row r="4" spans="2:5" x14ac:dyDescent="0.25">
      <c r="B4" t="s">
        <v>7</v>
      </c>
      <c r="C4">
        <v>3178</v>
      </c>
      <c r="D4">
        <v>56</v>
      </c>
      <c r="E4" s="1">
        <f>D4/(D4+C4)</f>
        <v>1.7316017316017316E-2</v>
      </c>
    </row>
    <row r="5" spans="2:5" x14ac:dyDescent="0.25">
      <c r="B5" t="s">
        <v>8</v>
      </c>
      <c r="C5">
        <v>477</v>
      </c>
      <c r="D5">
        <v>1159</v>
      </c>
      <c r="E5" s="1">
        <f>D5/(D5+C5)</f>
        <v>0.70843520782396086</v>
      </c>
    </row>
    <row r="6" spans="2:5" x14ac:dyDescent="0.25">
      <c r="B6" s="3" t="s">
        <v>61</v>
      </c>
      <c r="C6" s="3"/>
      <c r="D6" s="3"/>
      <c r="E6" s="3"/>
    </row>
    <row r="7" spans="2:5" x14ac:dyDescent="0.25">
      <c r="B7" t="s">
        <v>24</v>
      </c>
      <c r="C7">
        <v>2508</v>
      </c>
      <c r="D7">
        <v>707</v>
      </c>
      <c r="E7" s="1">
        <f>D7/(D7+C7)</f>
        <v>0.21990668740279937</v>
      </c>
    </row>
    <row r="8" spans="2:5" x14ac:dyDescent="0.25">
      <c r="B8" t="s">
        <v>23</v>
      </c>
      <c r="C8">
        <v>389</v>
      </c>
      <c r="D8">
        <v>87</v>
      </c>
      <c r="E8" s="1">
        <f>D8/(D8+C8)</f>
        <v>0.18277310924369747</v>
      </c>
    </row>
    <row r="9" spans="2:5" x14ac:dyDescent="0.25">
      <c r="B9" t="s">
        <v>25</v>
      </c>
      <c r="C9">
        <v>758</v>
      </c>
      <c r="D9">
        <v>421</v>
      </c>
      <c r="E9" s="1">
        <f>D9/(D9+C9)</f>
        <v>0.35708227311280749</v>
      </c>
    </row>
    <row r="10" spans="2:5" x14ac:dyDescent="0.25">
      <c r="B10" s="3" t="s">
        <v>66</v>
      </c>
      <c r="C10" s="3"/>
      <c r="D10" s="3"/>
      <c r="E10" s="3"/>
    </row>
    <row r="11" spans="2:5" x14ac:dyDescent="0.25">
      <c r="B11" t="s">
        <v>67</v>
      </c>
      <c r="C11">
        <v>1450</v>
      </c>
      <c r="D11">
        <v>376</v>
      </c>
      <c r="E11" s="1">
        <f>D11/(D11+C11)</f>
        <v>0.20591456736035049</v>
      </c>
    </row>
    <row r="12" spans="2:5" x14ac:dyDescent="0.25">
      <c r="B12" t="s">
        <v>68</v>
      </c>
      <c r="C12">
        <v>736</v>
      </c>
      <c r="D12">
        <v>203</v>
      </c>
      <c r="E12" s="1">
        <f>D12/(D12+C12)</f>
        <v>0.2161874334398296</v>
      </c>
    </row>
    <row r="13" spans="2:5" x14ac:dyDescent="0.25">
      <c r="B13" t="s">
        <v>69</v>
      </c>
      <c r="C13">
        <v>32</v>
      </c>
      <c r="D13">
        <v>11</v>
      </c>
      <c r="E13" s="1">
        <f>D13/(D13+C13)</f>
        <v>0.2558139534883721</v>
      </c>
    </row>
    <row r="14" spans="2:5" x14ac:dyDescent="0.25">
      <c r="B14" t="s">
        <v>25</v>
      </c>
      <c r="C14">
        <v>1437</v>
      </c>
      <c r="D14">
        <v>625</v>
      </c>
      <c r="E14" s="1">
        <f>D14/(D14+C14)</f>
        <v>0.30310378273520855</v>
      </c>
    </row>
    <row r="15" spans="2:5" x14ac:dyDescent="0.25">
      <c r="B15" s="3" t="s">
        <v>70</v>
      </c>
      <c r="C15" s="3"/>
      <c r="D15" s="3"/>
      <c r="E15" s="3"/>
    </row>
    <row r="16" spans="2:5" x14ac:dyDescent="0.25">
      <c r="B16" t="s">
        <v>79</v>
      </c>
      <c r="C16">
        <v>1</v>
      </c>
      <c r="D16">
        <v>2</v>
      </c>
      <c r="E16" s="1">
        <f t="shared" ref="E16:E25" si="0">D16/(D16+C16)</f>
        <v>0.66666666666666663</v>
      </c>
    </row>
    <row r="17" spans="2:5" x14ac:dyDescent="0.25">
      <c r="B17" t="s">
        <v>77</v>
      </c>
      <c r="C17">
        <v>12</v>
      </c>
      <c r="D17">
        <v>9</v>
      </c>
      <c r="E17" s="1">
        <f t="shared" si="0"/>
        <v>0.42857142857142855</v>
      </c>
    </row>
    <row r="18" spans="2:5" x14ac:dyDescent="0.25">
      <c r="B18" t="s">
        <v>71</v>
      </c>
      <c r="C18">
        <v>669</v>
      </c>
      <c r="D18">
        <v>154</v>
      </c>
      <c r="E18" s="1">
        <f t="shared" si="0"/>
        <v>0.18712029161603888</v>
      </c>
    </row>
    <row r="19" spans="2:5" x14ac:dyDescent="0.25">
      <c r="B19" t="s">
        <v>72</v>
      </c>
      <c r="C19">
        <v>609</v>
      </c>
      <c r="D19">
        <v>117</v>
      </c>
      <c r="E19" s="1">
        <f t="shared" si="0"/>
        <v>0.16115702479338842</v>
      </c>
    </row>
    <row r="20" spans="2:5" x14ac:dyDescent="0.25">
      <c r="B20" t="s">
        <v>73</v>
      </c>
      <c r="C20">
        <v>275</v>
      </c>
      <c r="D20">
        <v>88</v>
      </c>
      <c r="E20" s="1">
        <f t="shared" si="0"/>
        <v>0.24242424242424243</v>
      </c>
    </row>
    <row r="21" spans="2:5" x14ac:dyDescent="0.25">
      <c r="B21" t="s">
        <v>74</v>
      </c>
      <c r="C21">
        <v>229</v>
      </c>
      <c r="D21">
        <v>62</v>
      </c>
      <c r="E21" s="1">
        <f t="shared" si="0"/>
        <v>0.21305841924398625</v>
      </c>
    </row>
    <row r="22" spans="2:5" x14ac:dyDescent="0.25">
      <c r="B22" t="s">
        <v>75</v>
      </c>
      <c r="C22">
        <v>105</v>
      </c>
      <c r="D22">
        <v>52</v>
      </c>
      <c r="E22" s="1">
        <f t="shared" si="0"/>
        <v>0.33121019108280253</v>
      </c>
    </row>
    <row r="23" spans="2:5" x14ac:dyDescent="0.25">
      <c r="B23" t="s">
        <v>76</v>
      </c>
      <c r="C23">
        <v>59</v>
      </c>
      <c r="D23">
        <v>31</v>
      </c>
      <c r="E23" s="1">
        <f t="shared" si="0"/>
        <v>0.34444444444444444</v>
      </c>
    </row>
    <row r="24" spans="2:5" x14ac:dyDescent="0.25">
      <c r="B24" t="s">
        <v>78</v>
      </c>
      <c r="C24">
        <v>6</v>
      </c>
      <c r="D24">
        <v>4</v>
      </c>
      <c r="E24" s="1">
        <f t="shared" si="0"/>
        <v>0.4</v>
      </c>
    </row>
    <row r="25" spans="2:5" x14ac:dyDescent="0.25">
      <c r="B25" t="s">
        <v>25</v>
      </c>
      <c r="C25">
        <v>1690</v>
      </c>
      <c r="D25">
        <v>696</v>
      </c>
      <c r="E25" s="1">
        <f t="shared" si="0"/>
        <v>0.29170159262363787</v>
      </c>
    </row>
    <row r="26" spans="2:5" x14ac:dyDescent="0.25">
      <c r="B26" s="3" t="s">
        <v>53</v>
      </c>
      <c r="C26" s="3"/>
      <c r="D26" s="3"/>
      <c r="E26" s="3"/>
    </row>
    <row r="27" spans="2:5" x14ac:dyDescent="0.25">
      <c r="B27" t="s">
        <v>54</v>
      </c>
      <c r="C27">
        <v>2091</v>
      </c>
      <c r="D27">
        <v>507</v>
      </c>
      <c r="E27" s="1">
        <f>D27/(D27+C27)</f>
        <v>0.1951501154734411</v>
      </c>
    </row>
    <row r="28" spans="2:5" x14ac:dyDescent="0.25">
      <c r="B28" t="s">
        <v>55</v>
      </c>
      <c r="C28">
        <v>352</v>
      </c>
      <c r="D28">
        <v>169</v>
      </c>
      <c r="E28" s="1">
        <f>D28/(D28+C28)</f>
        <v>0.32437619961612285</v>
      </c>
    </row>
    <row r="29" spans="2:5" x14ac:dyDescent="0.25">
      <c r="B29" t="s">
        <v>56</v>
      </c>
      <c r="C29">
        <v>300</v>
      </c>
      <c r="D29">
        <v>42</v>
      </c>
      <c r="E29" s="1">
        <f>D29/(D29+C29)</f>
        <v>0.12280701754385964</v>
      </c>
    </row>
    <row r="30" spans="2:5" x14ac:dyDescent="0.25">
      <c r="B30" t="s">
        <v>25</v>
      </c>
      <c r="C30">
        <v>912</v>
      </c>
      <c r="D30">
        <v>497</v>
      </c>
      <c r="E30" s="1">
        <f>D30/(D30+C30)</f>
        <v>0.35273243435060325</v>
      </c>
    </row>
    <row r="31" spans="2:5" x14ac:dyDescent="0.25">
      <c r="B31" s="3" t="s">
        <v>91</v>
      </c>
      <c r="C31" s="3"/>
      <c r="D31" s="3"/>
      <c r="E31" s="3"/>
    </row>
    <row r="32" spans="2:5" x14ac:dyDescent="0.25">
      <c r="B32" t="s">
        <v>10</v>
      </c>
      <c r="C32">
        <v>3342</v>
      </c>
      <c r="D32">
        <v>906</v>
      </c>
      <c r="E32" s="1">
        <f t="shared" ref="E32:E43" si="1">D32/(D32+C32)</f>
        <v>0.2132768361581921</v>
      </c>
    </row>
    <row r="33" spans="2:5" x14ac:dyDescent="0.25">
      <c r="B33" t="s">
        <v>11</v>
      </c>
      <c r="C33">
        <v>90</v>
      </c>
      <c r="D33">
        <v>89</v>
      </c>
      <c r="E33" s="1">
        <f t="shared" si="1"/>
        <v>0.4972067039106145</v>
      </c>
    </row>
    <row r="34" spans="2:5" x14ac:dyDescent="0.25">
      <c r="B34" t="s">
        <v>12</v>
      </c>
      <c r="C34">
        <v>70</v>
      </c>
      <c r="D34">
        <v>43</v>
      </c>
      <c r="E34" s="1">
        <f t="shared" si="1"/>
        <v>0.38053097345132741</v>
      </c>
    </row>
    <row r="35" spans="2:5" x14ac:dyDescent="0.25">
      <c r="B35" t="s">
        <v>13</v>
      </c>
      <c r="C35">
        <v>72</v>
      </c>
      <c r="D35">
        <v>17</v>
      </c>
      <c r="E35" s="1">
        <f t="shared" si="1"/>
        <v>0.19101123595505617</v>
      </c>
    </row>
    <row r="36" spans="2:5" x14ac:dyDescent="0.25">
      <c r="B36" t="s">
        <v>14</v>
      </c>
      <c r="C36">
        <v>19</v>
      </c>
      <c r="D36">
        <v>41</v>
      </c>
      <c r="E36" s="1">
        <f t="shared" si="1"/>
        <v>0.68333333333333335</v>
      </c>
    </row>
    <row r="37" spans="2:5" x14ac:dyDescent="0.25">
      <c r="B37" t="s">
        <v>15</v>
      </c>
      <c r="C37">
        <v>18</v>
      </c>
      <c r="D37">
        <v>40</v>
      </c>
      <c r="E37" s="1">
        <f t="shared" si="1"/>
        <v>0.68965517241379315</v>
      </c>
    </row>
    <row r="38" spans="2:5" x14ac:dyDescent="0.25">
      <c r="B38" t="s">
        <v>16</v>
      </c>
      <c r="C38">
        <v>24</v>
      </c>
      <c r="D38">
        <v>13</v>
      </c>
      <c r="E38" s="1">
        <f t="shared" si="1"/>
        <v>0.35135135135135137</v>
      </c>
    </row>
    <row r="39" spans="2:5" x14ac:dyDescent="0.25">
      <c r="B39" t="s">
        <v>17</v>
      </c>
      <c r="C39">
        <v>6</v>
      </c>
      <c r="D39">
        <v>31</v>
      </c>
      <c r="E39" s="1">
        <f t="shared" si="1"/>
        <v>0.83783783783783783</v>
      </c>
    </row>
    <row r="40" spans="2:5" x14ac:dyDescent="0.25">
      <c r="B40" t="s">
        <v>18</v>
      </c>
      <c r="C40">
        <v>4</v>
      </c>
      <c r="D40">
        <v>18</v>
      </c>
      <c r="E40" s="1">
        <f t="shared" si="1"/>
        <v>0.81818181818181823</v>
      </c>
    </row>
    <row r="41" spans="2:5" x14ac:dyDescent="0.25">
      <c r="B41" t="s">
        <v>19</v>
      </c>
      <c r="C41">
        <v>5</v>
      </c>
      <c r="D41">
        <v>5</v>
      </c>
      <c r="E41" s="1">
        <f t="shared" si="1"/>
        <v>0.5</v>
      </c>
    </row>
    <row r="42" spans="2:5" x14ac:dyDescent="0.25">
      <c r="B42" t="s">
        <v>20</v>
      </c>
      <c r="C42">
        <v>2</v>
      </c>
      <c r="D42">
        <v>7</v>
      </c>
      <c r="E42" s="1">
        <f t="shared" si="1"/>
        <v>0.77777777777777779</v>
      </c>
    </row>
    <row r="43" spans="2:5" x14ac:dyDescent="0.25">
      <c r="B43" t="s">
        <v>21</v>
      </c>
      <c r="C43">
        <v>3</v>
      </c>
      <c r="D43">
        <v>5</v>
      </c>
      <c r="E43" s="1">
        <f t="shared" si="1"/>
        <v>0.625</v>
      </c>
    </row>
    <row r="44" spans="2:5" x14ac:dyDescent="0.25">
      <c r="B44" s="3" t="s">
        <v>62</v>
      </c>
      <c r="C44" s="3"/>
      <c r="D44" s="3"/>
      <c r="E44" s="3"/>
    </row>
    <row r="45" spans="2:5" x14ac:dyDescent="0.25">
      <c r="B45" t="s">
        <v>63</v>
      </c>
      <c r="C45">
        <v>2505</v>
      </c>
      <c r="D45">
        <v>612</v>
      </c>
      <c r="E45" s="1">
        <f>D45/(D45+C45)</f>
        <v>0.19634263715110684</v>
      </c>
    </row>
    <row r="46" spans="2:5" x14ac:dyDescent="0.25">
      <c r="B46" t="s">
        <v>64</v>
      </c>
      <c r="C46">
        <v>176</v>
      </c>
      <c r="D46">
        <v>68</v>
      </c>
      <c r="E46" s="1">
        <f>D46/(D46+C46)</f>
        <v>0.27868852459016391</v>
      </c>
    </row>
    <row r="47" spans="2:5" x14ac:dyDescent="0.25">
      <c r="B47" t="s">
        <v>65</v>
      </c>
      <c r="C47">
        <v>80</v>
      </c>
      <c r="D47">
        <v>43</v>
      </c>
      <c r="E47" s="1">
        <f>D47/(D47+C47)</f>
        <v>0.34959349593495936</v>
      </c>
    </row>
    <row r="48" spans="2:5" x14ac:dyDescent="0.25">
      <c r="B48" t="s">
        <v>25</v>
      </c>
      <c r="C48">
        <v>894</v>
      </c>
      <c r="D48">
        <v>492</v>
      </c>
      <c r="E48" s="1">
        <f>D48/(D48+C48)</f>
        <v>0.354978354978355</v>
      </c>
    </row>
    <row r="49" spans="2:5" x14ac:dyDescent="0.25">
      <c r="B49" s="3" t="s">
        <v>90</v>
      </c>
      <c r="C49" s="3"/>
      <c r="D49" s="3"/>
      <c r="E49" s="3"/>
    </row>
    <row r="50" spans="2:5" x14ac:dyDescent="0.25">
      <c r="B50" t="s">
        <v>27</v>
      </c>
      <c r="C50">
        <v>2034</v>
      </c>
      <c r="D50">
        <v>489</v>
      </c>
      <c r="E50" s="1">
        <f t="shared" ref="E50:E55" si="2">D50/(D50+C50)</f>
        <v>0.19381688466111771</v>
      </c>
    </row>
    <row r="51" spans="2:5" x14ac:dyDescent="0.25">
      <c r="B51" t="s">
        <v>28</v>
      </c>
      <c r="C51">
        <v>534</v>
      </c>
      <c r="D51">
        <v>191</v>
      </c>
      <c r="E51" s="1">
        <f t="shared" si="2"/>
        <v>0.26344827586206898</v>
      </c>
    </row>
    <row r="52" spans="2:5" x14ac:dyDescent="0.25">
      <c r="B52" t="s">
        <v>29</v>
      </c>
      <c r="C52">
        <v>489</v>
      </c>
      <c r="D52">
        <v>76</v>
      </c>
      <c r="E52" s="1">
        <f t="shared" si="2"/>
        <v>0.13451327433628318</v>
      </c>
    </row>
    <row r="53" spans="2:5" x14ac:dyDescent="0.25">
      <c r="B53" t="s">
        <v>30</v>
      </c>
      <c r="C53">
        <v>205</v>
      </c>
      <c r="D53">
        <v>52</v>
      </c>
      <c r="E53" s="1">
        <f t="shared" si="2"/>
        <v>0.20233463035019456</v>
      </c>
    </row>
    <row r="54" spans="2:5" x14ac:dyDescent="0.25">
      <c r="B54" t="s">
        <v>31</v>
      </c>
      <c r="C54">
        <v>53</v>
      </c>
      <c r="D54">
        <v>10</v>
      </c>
      <c r="E54" s="1">
        <f t="shared" si="2"/>
        <v>0.15873015873015872</v>
      </c>
    </row>
    <row r="55" spans="2:5" x14ac:dyDescent="0.25">
      <c r="B55" t="s">
        <v>25</v>
      </c>
      <c r="C55">
        <v>340</v>
      </c>
      <c r="D55">
        <v>397</v>
      </c>
      <c r="E55" s="1">
        <f t="shared" si="2"/>
        <v>0.53867028493894165</v>
      </c>
    </row>
    <row r="56" spans="2:5" x14ac:dyDescent="0.25">
      <c r="B56" s="3" t="s">
        <v>32</v>
      </c>
      <c r="C56" s="3"/>
      <c r="D56" s="3"/>
      <c r="E56" s="3"/>
    </row>
    <row r="57" spans="2:5" x14ac:dyDescent="0.25">
      <c r="B57" t="s">
        <v>33</v>
      </c>
      <c r="C57">
        <v>2311</v>
      </c>
      <c r="D57">
        <v>597</v>
      </c>
      <c r="E57" s="1">
        <f>D57/(D57+C57)</f>
        <v>0.20529573590096287</v>
      </c>
    </row>
    <row r="58" spans="2:5" x14ac:dyDescent="0.25">
      <c r="B58" t="s">
        <v>34</v>
      </c>
      <c r="C58">
        <v>38</v>
      </c>
      <c r="D58">
        <v>12</v>
      </c>
      <c r="E58" s="1">
        <f>D58/(D58+C58)</f>
        <v>0.24</v>
      </c>
    </row>
    <row r="59" spans="2:5" x14ac:dyDescent="0.25">
      <c r="B59" t="s">
        <v>25</v>
      </c>
      <c r="C59">
        <v>1306</v>
      </c>
      <c r="D59">
        <v>606</v>
      </c>
      <c r="E59" s="1">
        <f>D59/(D59+C59)</f>
        <v>0.31694560669456068</v>
      </c>
    </row>
    <row r="60" spans="2:5" x14ac:dyDescent="0.25">
      <c r="B60" s="3" t="s">
        <v>35</v>
      </c>
      <c r="C60" s="3"/>
      <c r="D60" s="3"/>
      <c r="E60" s="3"/>
    </row>
    <row r="61" spans="2:5" x14ac:dyDescent="0.25">
      <c r="B61" t="s">
        <v>33</v>
      </c>
      <c r="C61">
        <v>2014</v>
      </c>
      <c r="D61">
        <v>540</v>
      </c>
      <c r="E61" s="1">
        <f>D61/(D61+C61)</f>
        <v>0.21143304620203601</v>
      </c>
    </row>
    <row r="62" spans="2:5" x14ac:dyDescent="0.25">
      <c r="B62" t="s">
        <v>34</v>
      </c>
      <c r="C62">
        <v>282</v>
      </c>
      <c r="D62">
        <v>68</v>
      </c>
      <c r="E62" s="1">
        <f>D62/(D62+C62)</f>
        <v>0.19428571428571428</v>
      </c>
    </row>
    <row r="63" spans="2:5" x14ac:dyDescent="0.25">
      <c r="B63" t="s">
        <v>25</v>
      </c>
      <c r="C63">
        <v>1359</v>
      </c>
      <c r="D63">
        <v>607</v>
      </c>
      <c r="E63" s="1">
        <f>D63/(D63+C63)</f>
        <v>0.30874872838250256</v>
      </c>
    </row>
    <row r="64" spans="2:5" x14ac:dyDescent="0.25">
      <c r="B64" s="3" t="s">
        <v>36</v>
      </c>
      <c r="C64" s="3"/>
      <c r="D64" s="3"/>
      <c r="E64" s="3"/>
    </row>
    <row r="65" spans="2:5" x14ac:dyDescent="0.25">
      <c r="B65" t="s">
        <v>37</v>
      </c>
      <c r="C65">
        <v>2272</v>
      </c>
      <c r="D65">
        <v>584</v>
      </c>
      <c r="E65" s="1">
        <f t="shared" ref="E65:E70" si="3">D65/(D65+C65)</f>
        <v>0.20448179271708683</v>
      </c>
    </row>
    <row r="66" spans="2:5" x14ac:dyDescent="0.25">
      <c r="B66" t="s">
        <v>38</v>
      </c>
      <c r="C66">
        <v>309</v>
      </c>
      <c r="D66">
        <v>99</v>
      </c>
      <c r="E66" s="1">
        <f t="shared" si="3"/>
        <v>0.24264705882352941</v>
      </c>
    </row>
    <row r="67" spans="2:5" x14ac:dyDescent="0.25">
      <c r="B67" t="s">
        <v>39</v>
      </c>
      <c r="C67">
        <v>55</v>
      </c>
      <c r="D67">
        <v>26</v>
      </c>
      <c r="E67" s="1">
        <f t="shared" si="3"/>
        <v>0.32098765432098764</v>
      </c>
    </row>
    <row r="68" spans="2:5" x14ac:dyDescent="0.25">
      <c r="B68" t="s">
        <v>40</v>
      </c>
      <c r="C68">
        <v>58</v>
      </c>
      <c r="D68">
        <v>11</v>
      </c>
      <c r="E68" s="1">
        <f t="shared" si="3"/>
        <v>0.15942028985507245</v>
      </c>
    </row>
    <row r="69" spans="2:5" x14ac:dyDescent="0.25">
      <c r="B69" t="s">
        <v>41</v>
      </c>
      <c r="C69">
        <v>37</v>
      </c>
      <c r="D69">
        <v>25</v>
      </c>
      <c r="E69" s="1">
        <f t="shared" si="3"/>
        <v>0.40322580645161288</v>
      </c>
    </row>
    <row r="70" spans="2:5" x14ac:dyDescent="0.25">
      <c r="B70" t="s">
        <v>25</v>
      </c>
      <c r="C70">
        <v>924</v>
      </c>
      <c r="D70">
        <v>470</v>
      </c>
      <c r="E70" s="1">
        <f t="shared" si="3"/>
        <v>0.33715925394548063</v>
      </c>
    </row>
    <row r="71" spans="2:5" x14ac:dyDescent="0.25">
      <c r="B71" s="3" t="s">
        <v>42</v>
      </c>
      <c r="C71" s="3"/>
      <c r="D71" s="3"/>
      <c r="E71" s="3"/>
    </row>
    <row r="72" spans="2:5" x14ac:dyDescent="0.25">
      <c r="B72" t="s">
        <v>43</v>
      </c>
      <c r="C72">
        <v>2376</v>
      </c>
      <c r="D72">
        <v>590</v>
      </c>
      <c r="E72" s="1">
        <f>D72/(D72+C72)</f>
        <v>0.19892110586648684</v>
      </c>
    </row>
    <row r="73" spans="2:5" x14ac:dyDescent="0.25">
      <c r="B73" t="s">
        <v>44</v>
      </c>
      <c r="C73">
        <v>283</v>
      </c>
      <c r="D73">
        <v>88</v>
      </c>
      <c r="E73" s="1">
        <f>D73/(D73+C73)</f>
        <v>0.23719676549865229</v>
      </c>
    </row>
    <row r="74" spans="2:5" x14ac:dyDescent="0.25">
      <c r="B74" t="s">
        <v>45</v>
      </c>
      <c r="C74">
        <v>30</v>
      </c>
      <c r="D74">
        <v>17</v>
      </c>
      <c r="E74" s="1">
        <f>D74/(D74+C74)</f>
        <v>0.36170212765957449</v>
      </c>
    </row>
    <row r="75" spans="2:5" x14ac:dyDescent="0.25">
      <c r="B75" t="s">
        <v>46</v>
      </c>
      <c r="C75">
        <v>17</v>
      </c>
      <c r="D75">
        <v>11</v>
      </c>
      <c r="E75" s="1">
        <f>D75/(D75+C75)</f>
        <v>0.39285714285714285</v>
      </c>
    </row>
    <row r="76" spans="2:5" x14ac:dyDescent="0.25">
      <c r="B76" t="s">
        <v>25</v>
      </c>
      <c r="C76">
        <v>949</v>
      </c>
      <c r="D76">
        <v>509</v>
      </c>
      <c r="E76" s="1">
        <f>D76/(D76+C76)</f>
        <v>0.34910836762688613</v>
      </c>
    </row>
    <row r="77" spans="2:5" x14ac:dyDescent="0.25">
      <c r="B77" s="3" t="s">
        <v>47</v>
      </c>
      <c r="C77" s="3"/>
      <c r="D77" s="3"/>
      <c r="E77" s="3"/>
    </row>
    <row r="78" spans="2:5" x14ac:dyDescent="0.25">
      <c r="B78" t="s">
        <v>34</v>
      </c>
      <c r="C78">
        <v>2018</v>
      </c>
      <c r="D78">
        <v>516</v>
      </c>
      <c r="E78" s="1">
        <f>D78/(D78+C78)</f>
        <v>0.20363062352012629</v>
      </c>
    </row>
    <row r="79" spans="2:5" x14ac:dyDescent="0.25">
      <c r="B79" t="s">
        <v>33</v>
      </c>
      <c r="C79">
        <v>646</v>
      </c>
      <c r="D79">
        <v>164</v>
      </c>
      <c r="E79" s="1">
        <f>D79/(D79+C79)</f>
        <v>0.20246913580246914</v>
      </c>
    </row>
    <row r="80" spans="2:5" x14ac:dyDescent="0.25">
      <c r="B80" t="s">
        <v>25</v>
      </c>
      <c r="C80">
        <v>991</v>
      </c>
      <c r="D80">
        <v>535</v>
      </c>
      <c r="E80" s="1">
        <f>D80/(D80+C80)</f>
        <v>0.35058977719528178</v>
      </c>
    </row>
    <row r="81" spans="2:5" x14ac:dyDescent="0.25">
      <c r="B81" s="3" t="s">
        <v>48</v>
      </c>
      <c r="C81" s="3"/>
      <c r="D81" s="3"/>
      <c r="E81" s="3"/>
    </row>
    <row r="82" spans="2:5" x14ac:dyDescent="0.25">
      <c r="B82" t="s">
        <v>49</v>
      </c>
      <c r="C82">
        <v>1318</v>
      </c>
      <c r="D82">
        <v>293</v>
      </c>
      <c r="E82" s="1">
        <f>D82/(D82+C82)</f>
        <v>0.18187461204220981</v>
      </c>
    </row>
    <row r="83" spans="2:5" x14ac:dyDescent="0.25">
      <c r="B83" t="s">
        <v>50</v>
      </c>
      <c r="C83">
        <v>1085</v>
      </c>
      <c r="D83">
        <v>311</v>
      </c>
      <c r="E83" s="1">
        <f>D83/(D83+C83)</f>
        <v>0.22277936962750716</v>
      </c>
    </row>
    <row r="84" spans="2:5" x14ac:dyDescent="0.25">
      <c r="B84" t="s">
        <v>51</v>
      </c>
      <c r="C84">
        <v>197</v>
      </c>
      <c r="D84">
        <v>37</v>
      </c>
      <c r="E84" s="1">
        <f>D84/(D84+C84)</f>
        <v>0.15811965811965811</v>
      </c>
    </row>
    <row r="85" spans="2:5" x14ac:dyDescent="0.25">
      <c r="B85" t="s">
        <v>52</v>
      </c>
      <c r="C85">
        <v>32</v>
      </c>
      <c r="D85">
        <v>9</v>
      </c>
      <c r="E85" s="1">
        <f>D85/(D85+C85)</f>
        <v>0.21951219512195122</v>
      </c>
    </row>
    <row r="86" spans="2:5" x14ac:dyDescent="0.25">
      <c r="B86" t="s">
        <v>25</v>
      </c>
      <c r="C86">
        <v>1023</v>
      </c>
      <c r="D86">
        <v>565</v>
      </c>
      <c r="E86" s="1">
        <f>D86/(D86+C86)</f>
        <v>0.35579345088161207</v>
      </c>
    </row>
    <row r="87" spans="2:5" x14ac:dyDescent="0.25">
      <c r="B87" s="3" t="s">
        <v>57</v>
      </c>
      <c r="C87" s="3"/>
      <c r="D87" s="3"/>
      <c r="E87" s="3"/>
    </row>
    <row r="88" spans="2:5" x14ac:dyDescent="0.25">
      <c r="B88" t="s">
        <v>58</v>
      </c>
      <c r="C88">
        <v>2981</v>
      </c>
      <c r="D88">
        <v>816</v>
      </c>
      <c r="E88" s="1">
        <f>D88/(D88+C88)</f>
        <v>0.21490650513563339</v>
      </c>
    </row>
    <row r="89" spans="2:5" x14ac:dyDescent="0.25">
      <c r="B89" t="s">
        <v>59</v>
      </c>
      <c r="C89">
        <v>29</v>
      </c>
      <c r="D89">
        <v>9</v>
      </c>
      <c r="E89" s="1">
        <f>D89/(D89+C89)</f>
        <v>0.23684210526315788</v>
      </c>
    </row>
    <row r="90" spans="2:5" x14ac:dyDescent="0.25">
      <c r="B90" t="s">
        <v>19</v>
      </c>
      <c r="C90">
        <v>10</v>
      </c>
      <c r="D90">
        <v>11</v>
      </c>
      <c r="E90" s="1">
        <f>D90/(D90+C90)</f>
        <v>0.52380952380952384</v>
      </c>
    </row>
    <row r="91" spans="2:5" x14ac:dyDescent="0.25">
      <c r="B91" t="s">
        <v>60</v>
      </c>
      <c r="C91">
        <v>11</v>
      </c>
      <c r="D91">
        <v>2</v>
      </c>
      <c r="E91" s="1">
        <f>D91/(D91+C91)</f>
        <v>0.15384615384615385</v>
      </c>
    </row>
    <row r="92" spans="2:5" x14ac:dyDescent="0.25">
      <c r="B92" t="s">
        <v>25</v>
      </c>
      <c r="C92">
        <v>624</v>
      </c>
      <c r="D92">
        <v>377</v>
      </c>
      <c r="E92" s="1">
        <f>D92/(D92+C92)</f>
        <v>0.37662337662337664</v>
      </c>
    </row>
    <row r="93" spans="2:5" x14ac:dyDescent="0.25">
      <c r="B93" s="6"/>
      <c r="C93" s="6"/>
      <c r="D93" s="6"/>
      <c r="E93" s="6"/>
    </row>
    <row r="98" spans="2:5" x14ac:dyDescent="0.25">
      <c r="B98" s="6"/>
      <c r="C98" s="6"/>
      <c r="D98" s="6"/>
      <c r="E98" s="6"/>
    </row>
    <row r="103" spans="2:5" x14ac:dyDescent="0.25">
      <c r="B103" s="6"/>
      <c r="C103" s="6"/>
      <c r="D103" s="6"/>
      <c r="E103" s="6"/>
    </row>
  </sheetData>
  <mergeCells count="3">
    <mergeCell ref="B93:E93"/>
    <mergeCell ref="B98:E98"/>
    <mergeCell ref="B103:E10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9AC11-8721-411F-A02E-0C8ED266D6AC}">
  <dimension ref="A1:H77"/>
  <sheetViews>
    <sheetView workbookViewId="0">
      <selection activeCell="C5" sqref="C5:E16"/>
    </sheetView>
  </sheetViews>
  <sheetFormatPr defaultRowHeight="15" x14ac:dyDescent="0.25"/>
  <cols>
    <col min="1" max="1" width="21.42578125" bestFit="1" customWidth="1"/>
    <col min="2" max="2" width="24" bestFit="1" customWidth="1"/>
    <col min="3" max="4" width="10.140625" customWidth="1"/>
    <col min="5" max="5" width="14.85546875" bestFit="1" customWidth="1"/>
    <col min="6" max="6" width="8.5703125" bestFit="1" customWidth="1"/>
    <col min="7" max="7" width="14.140625" bestFit="1" customWidth="1"/>
    <col min="8" max="8" width="9.140625" style="1"/>
  </cols>
  <sheetData>
    <row r="1" spans="1:8" x14ac:dyDescent="0.25">
      <c r="A1" t="s">
        <v>0</v>
      </c>
      <c r="B1" t="s">
        <v>1</v>
      </c>
      <c r="C1" t="s">
        <v>82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t="s">
        <v>82</v>
      </c>
      <c r="C2">
        <f>D2+F2</f>
        <v>476</v>
      </c>
      <c r="D2">
        <v>389</v>
      </c>
      <c r="E2">
        <v>81.72</v>
      </c>
      <c r="F2">
        <v>87</v>
      </c>
      <c r="G2">
        <v>18.28</v>
      </c>
      <c r="H2" s="1">
        <f>F2/(F2+D2)</f>
        <v>0.18277310924369747</v>
      </c>
    </row>
    <row r="3" spans="1:8" x14ac:dyDescent="0.25">
      <c r="A3" t="s">
        <v>6</v>
      </c>
      <c r="B3" t="s">
        <v>7</v>
      </c>
      <c r="C3">
        <f t="shared" ref="C3:C63" si="0">D3+F3</f>
        <v>359</v>
      </c>
      <c r="D3">
        <v>355</v>
      </c>
      <c r="E3">
        <v>74.58</v>
      </c>
      <c r="F3">
        <v>4</v>
      </c>
      <c r="G3">
        <v>0.84</v>
      </c>
      <c r="H3" s="1">
        <f>F3/(F3+D3)</f>
        <v>1.1142061281337047E-2</v>
      </c>
    </row>
    <row r="4" spans="1:8" x14ac:dyDescent="0.25">
      <c r="B4" t="s">
        <v>8</v>
      </c>
      <c r="C4">
        <f t="shared" si="0"/>
        <v>117</v>
      </c>
      <c r="D4">
        <v>34</v>
      </c>
      <c r="E4">
        <v>7.14</v>
      </c>
      <c r="F4">
        <v>83</v>
      </c>
      <c r="G4">
        <v>17.440000000000001</v>
      </c>
      <c r="H4" s="1">
        <f>F4/(F4+D4)</f>
        <v>0.70940170940170943</v>
      </c>
    </row>
    <row r="5" spans="1:8" x14ac:dyDescent="0.25">
      <c r="A5" t="s">
        <v>9</v>
      </c>
      <c r="B5" t="s">
        <v>80</v>
      </c>
      <c r="C5">
        <f t="shared" si="0"/>
        <v>404</v>
      </c>
      <c r="D5">
        <v>349</v>
      </c>
      <c r="E5">
        <v>73.319999999999993</v>
      </c>
      <c r="F5">
        <v>55</v>
      </c>
      <c r="G5">
        <v>11.55</v>
      </c>
      <c r="H5" s="1">
        <f>F5/(F5+D5)</f>
        <v>0.13613861386138615</v>
      </c>
    </row>
    <row r="6" spans="1:8" x14ac:dyDescent="0.25">
      <c r="B6" t="s">
        <v>11</v>
      </c>
      <c r="C6">
        <f t="shared" si="0"/>
        <v>14</v>
      </c>
      <c r="D6">
        <v>6</v>
      </c>
      <c r="E6">
        <v>1.26</v>
      </c>
      <c r="F6">
        <v>8</v>
      </c>
      <c r="G6">
        <v>1.68</v>
      </c>
      <c r="H6" s="1">
        <f>F6/(F6+D6)</f>
        <v>0.5714285714285714</v>
      </c>
    </row>
    <row r="7" spans="1:8" x14ac:dyDescent="0.25">
      <c r="B7" t="s">
        <v>12</v>
      </c>
      <c r="C7">
        <f t="shared" si="0"/>
        <v>17</v>
      </c>
      <c r="D7">
        <v>11</v>
      </c>
      <c r="E7">
        <v>2.31</v>
      </c>
      <c r="F7">
        <v>6</v>
      </c>
      <c r="G7">
        <v>1.26</v>
      </c>
      <c r="H7" s="1">
        <f>F7/(F7+D7)</f>
        <v>0.35294117647058826</v>
      </c>
    </row>
    <row r="8" spans="1:8" x14ac:dyDescent="0.25">
      <c r="B8" t="s">
        <v>13</v>
      </c>
      <c r="C8">
        <f t="shared" si="0"/>
        <v>13</v>
      </c>
      <c r="D8">
        <v>12</v>
      </c>
      <c r="E8">
        <v>2.52</v>
      </c>
      <c r="F8">
        <v>1</v>
      </c>
      <c r="G8">
        <v>0.21</v>
      </c>
      <c r="H8" s="1">
        <f>F8/(F8+D8)</f>
        <v>7.6923076923076927E-2</v>
      </c>
    </row>
    <row r="9" spans="1:8" x14ac:dyDescent="0.25">
      <c r="B9" t="s">
        <v>14</v>
      </c>
      <c r="C9">
        <f t="shared" si="0"/>
        <v>6</v>
      </c>
      <c r="D9">
        <v>3</v>
      </c>
      <c r="E9">
        <v>0.63</v>
      </c>
      <c r="F9">
        <v>3</v>
      </c>
      <c r="G9">
        <v>0.63</v>
      </c>
      <c r="H9" s="1">
        <f>F9/(F9+D9)</f>
        <v>0.5</v>
      </c>
    </row>
    <row r="10" spans="1:8" x14ac:dyDescent="0.25">
      <c r="B10" t="s">
        <v>15</v>
      </c>
      <c r="C10">
        <f t="shared" si="0"/>
        <v>6</v>
      </c>
      <c r="D10">
        <v>0</v>
      </c>
      <c r="E10">
        <v>0</v>
      </c>
      <c r="F10">
        <v>6</v>
      </c>
      <c r="G10">
        <v>1.26</v>
      </c>
      <c r="H10" s="1">
        <f>F10/(F10+D10)</f>
        <v>1</v>
      </c>
    </row>
    <row r="11" spans="1:8" x14ac:dyDescent="0.25">
      <c r="B11" t="s">
        <v>16</v>
      </c>
      <c r="C11">
        <f t="shared" si="0"/>
        <v>7</v>
      </c>
      <c r="D11">
        <v>6</v>
      </c>
      <c r="E11">
        <v>1.26</v>
      </c>
      <c r="F11">
        <v>1</v>
      </c>
      <c r="G11">
        <v>0.21</v>
      </c>
      <c r="H11" s="1">
        <f>F11/(F11+D11)</f>
        <v>0.14285714285714285</v>
      </c>
    </row>
    <row r="12" spans="1:8" x14ac:dyDescent="0.25">
      <c r="B12" t="s">
        <v>17</v>
      </c>
      <c r="C12">
        <f t="shared" si="0"/>
        <v>2</v>
      </c>
      <c r="D12">
        <v>1</v>
      </c>
      <c r="E12">
        <v>0.21</v>
      </c>
      <c r="F12">
        <v>1</v>
      </c>
      <c r="G12">
        <v>0.21</v>
      </c>
      <c r="H12" s="1">
        <f>F12/(F12+D12)</f>
        <v>0.5</v>
      </c>
    </row>
    <row r="13" spans="1:8" x14ac:dyDescent="0.25">
      <c r="B13" t="s">
        <v>18</v>
      </c>
      <c r="C13">
        <f t="shared" si="0"/>
        <v>3</v>
      </c>
      <c r="D13">
        <v>0</v>
      </c>
      <c r="E13">
        <v>0</v>
      </c>
      <c r="F13">
        <v>3</v>
      </c>
      <c r="G13">
        <v>0.63</v>
      </c>
      <c r="H13" s="1">
        <f>F13/(F13+D13)</f>
        <v>1</v>
      </c>
    </row>
    <row r="14" spans="1:8" x14ac:dyDescent="0.25">
      <c r="B14" t="s">
        <v>19</v>
      </c>
      <c r="C14">
        <f t="shared" si="0"/>
        <v>3</v>
      </c>
      <c r="D14">
        <v>1</v>
      </c>
      <c r="E14">
        <v>0.21</v>
      </c>
      <c r="F14">
        <v>2</v>
      </c>
      <c r="G14">
        <v>0.42</v>
      </c>
      <c r="H14" s="1">
        <f>F14/(F14+D14)</f>
        <v>0.66666666666666663</v>
      </c>
    </row>
    <row r="15" spans="1:8" x14ac:dyDescent="0.25">
      <c r="B15" t="s">
        <v>20</v>
      </c>
      <c r="C15">
        <f t="shared" si="0"/>
        <v>1</v>
      </c>
      <c r="D15">
        <v>0</v>
      </c>
      <c r="E15">
        <v>0</v>
      </c>
      <c r="F15">
        <v>1</v>
      </c>
      <c r="G15">
        <v>0.21</v>
      </c>
      <c r="H15" s="1">
        <f>F15/(F15+D15)</f>
        <v>1</v>
      </c>
    </row>
    <row r="16" spans="1:8" x14ac:dyDescent="0.25">
      <c r="B16" t="s">
        <v>21</v>
      </c>
      <c r="C16">
        <f t="shared" si="0"/>
        <v>0</v>
      </c>
      <c r="D16">
        <v>0</v>
      </c>
      <c r="E16">
        <v>0</v>
      </c>
      <c r="F16">
        <v>0</v>
      </c>
      <c r="G16">
        <v>0</v>
      </c>
      <c r="H16" s="1" t="s">
        <v>81</v>
      </c>
    </row>
    <row r="17" spans="1:8" x14ac:dyDescent="0.25">
      <c r="A17" t="s">
        <v>22</v>
      </c>
      <c r="B17" t="s">
        <v>23</v>
      </c>
      <c r="C17">
        <f t="shared" si="0"/>
        <v>449</v>
      </c>
      <c r="D17">
        <v>373</v>
      </c>
      <c r="E17">
        <v>78.36</v>
      </c>
      <c r="F17">
        <v>76</v>
      </c>
      <c r="G17">
        <v>15.97</v>
      </c>
      <c r="H17" s="1">
        <f>F17/(F17+D17)</f>
        <v>0.16926503340757237</v>
      </c>
    </row>
    <row r="18" spans="1:8" x14ac:dyDescent="0.25">
      <c r="B18" t="s">
        <v>24</v>
      </c>
      <c r="C18">
        <f t="shared" si="0"/>
        <v>27</v>
      </c>
      <c r="D18">
        <v>16</v>
      </c>
      <c r="E18">
        <v>3.36</v>
      </c>
      <c r="F18">
        <v>11</v>
      </c>
      <c r="G18">
        <v>2.31</v>
      </c>
      <c r="H18" s="1">
        <f>F18/(F18+D18)</f>
        <v>0.40740740740740738</v>
      </c>
    </row>
    <row r="19" spans="1:8" x14ac:dyDescent="0.25">
      <c r="B19" t="s">
        <v>25</v>
      </c>
      <c r="C19">
        <f t="shared" si="0"/>
        <v>0</v>
      </c>
      <c r="D19">
        <v>0</v>
      </c>
      <c r="E19">
        <v>0</v>
      </c>
      <c r="F19">
        <v>0</v>
      </c>
      <c r="G19">
        <v>0</v>
      </c>
      <c r="H19" s="1" t="s">
        <v>81</v>
      </c>
    </row>
    <row r="20" spans="1:8" x14ac:dyDescent="0.25">
      <c r="A20" t="s">
        <v>26</v>
      </c>
      <c r="B20" t="s">
        <v>27</v>
      </c>
      <c r="C20">
        <f t="shared" si="0"/>
        <v>265</v>
      </c>
      <c r="D20">
        <v>219</v>
      </c>
      <c r="E20">
        <v>46.01</v>
      </c>
      <c r="F20">
        <v>46</v>
      </c>
      <c r="G20">
        <v>9.66</v>
      </c>
      <c r="H20" s="1">
        <f>F20/(F20+D20)</f>
        <v>0.17358490566037735</v>
      </c>
    </row>
    <row r="21" spans="1:8" x14ac:dyDescent="0.25">
      <c r="B21" t="s">
        <v>28</v>
      </c>
      <c r="C21">
        <f t="shared" si="0"/>
        <v>44</v>
      </c>
      <c r="D21">
        <v>33</v>
      </c>
      <c r="E21">
        <v>6.93</v>
      </c>
      <c r="F21">
        <v>11</v>
      </c>
      <c r="G21">
        <v>2.31</v>
      </c>
      <c r="H21" s="1">
        <f>F21/(F21+D21)</f>
        <v>0.25</v>
      </c>
    </row>
    <row r="22" spans="1:8" x14ac:dyDescent="0.25">
      <c r="B22" t="s">
        <v>29</v>
      </c>
      <c r="C22">
        <f t="shared" si="0"/>
        <v>101</v>
      </c>
      <c r="D22">
        <v>85</v>
      </c>
      <c r="E22">
        <v>17.86</v>
      </c>
      <c r="F22">
        <v>16</v>
      </c>
      <c r="G22">
        <v>3.36</v>
      </c>
      <c r="H22" s="1">
        <f>F22/(F22+D22)</f>
        <v>0.15841584158415842</v>
      </c>
    </row>
    <row r="23" spans="1:8" x14ac:dyDescent="0.25">
      <c r="B23" t="s">
        <v>30</v>
      </c>
      <c r="C23">
        <f t="shared" si="0"/>
        <v>27</v>
      </c>
      <c r="D23">
        <v>23</v>
      </c>
      <c r="E23">
        <v>4.83</v>
      </c>
      <c r="F23">
        <v>4</v>
      </c>
      <c r="G23">
        <v>0.84</v>
      </c>
      <c r="H23" s="1">
        <f>F23/(F23+D23)</f>
        <v>0.14814814814814814</v>
      </c>
    </row>
    <row r="24" spans="1:8" x14ac:dyDescent="0.25">
      <c r="B24" t="s">
        <v>31</v>
      </c>
      <c r="C24">
        <f t="shared" si="0"/>
        <v>14</v>
      </c>
      <c r="D24">
        <v>13</v>
      </c>
      <c r="E24">
        <v>2.73</v>
      </c>
      <c r="F24">
        <v>1</v>
      </c>
      <c r="G24">
        <v>0.21</v>
      </c>
      <c r="H24" s="1">
        <f>F24/(F24+D24)</f>
        <v>7.1428571428571425E-2</v>
      </c>
    </row>
    <row r="25" spans="1:8" x14ac:dyDescent="0.25">
      <c r="B25" t="s">
        <v>25</v>
      </c>
      <c r="C25">
        <f t="shared" si="0"/>
        <v>25</v>
      </c>
      <c r="D25">
        <v>16</v>
      </c>
      <c r="E25">
        <v>3.36</v>
      </c>
      <c r="F25">
        <v>9</v>
      </c>
      <c r="G25">
        <v>1.89</v>
      </c>
      <c r="H25" s="1">
        <f>F25/(F25+D25)</f>
        <v>0.36</v>
      </c>
    </row>
    <row r="26" spans="1:8" x14ac:dyDescent="0.25">
      <c r="A26" t="s">
        <v>32</v>
      </c>
      <c r="B26" t="s">
        <v>23</v>
      </c>
      <c r="C26">
        <f t="shared" si="0"/>
        <v>291</v>
      </c>
      <c r="D26">
        <v>230</v>
      </c>
      <c r="E26">
        <v>48.32</v>
      </c>
      <c r="F26">
        <v>61</v>
      </c>
      <c r="G26">
        <v>12.82</v>
      </c>
      <c r="H26" s="1">
        <f>F26/(F26+D26)</f>
        <v>0.20962199312714777</v>
      </c>
    </row>
    <row r="27" spans="1:8" x14ac:dyDescent="0.25">
      <c r="B27" t="s">
        <v>24</v>
      </c>
      <c r="C27">
        <f t="shared" si="0"/>
        <v>3</v>
      </c>
      <c r="D27">
        <v>2</v>
      </c>
      <c r="E27">
        <v>0.42</v>
      </c>
      <c r="F27">
        <v>1</v>
      </c>
      <c r="G27">
        <v>0.21</v>
      </c>
      <c r="H27" s="1">
        <f>F27/(F27+D27)</f>
        <v>0.33333333333333331</v>
      </c>
    </row>
    <row r="28" spans="1:8" x14ac:dyDescent="0.25">
      <c r="B28" t="s">
        <v>25</v>
      </c>
      <c r="C28">
        <f t="shared" si="0"/>
        <v>182</v>
      </c>
      <c r="D28">
        <v>157</v>
      </c>
      <c r="E28">
        <v>32.979999999999997</v>
      </c>
      <c r="F28">
        <v>25</v>
      </c>
      <c r="G28">
        <v>5.25</v>
      </c>
      <c r="H28" s="1">
        <f>F28/(F28+D28)</f>
        <v>0.13736263736263737</v>
      </c>
    </row>
    <row r="29" spans="1:8" x14ac:dyDescent="0.25">
      <c r="A29" t="s">
        <v>35</v>
      </c>
      <c r="B29" t="s">
        <v>23</v>
      </c>
      <c r="C29">
        <f t="shared" si="0"/>
        <v>252</v>
      </c>
      <c r="D29">
        <v>193</v>
      </c>
      <c r="E29">
        <v>40.549999999999997</v>
      </c>
      <c r="F29">
        <v>59</v>
      </c>
      <c r="G29">
        <v>12.39</v>
      </c>
      <c r="H29" s="1">
        <f>F29/(F29+D29)</f>
        <v>0.23412698412698413</v>
      </c>
    </row>
    <row r="30" spans="1:8" x14ac:dyDescent="0.25">
      <c r="B30" t="s">
        <v>24</v>
      </c>
      <c r="C30">
        <f t="shared" si="0"/>
        <v>37</v>
      </c>
      <c r="D30">
        <v>32</v>
      </c>
      <c r="E30">
        <v>6.72</v>
      </c>
      <c r="F30">
        <v>5</v>
      </c>
      <c r="G30">
        <v>1.05</v>
      </c>
      <c r="H30" s="1">
        <f>F30/(F30+D30)</f>
        <v>0.13513513513513514</v>
      </c>
    </row>
    <row r="31" spans="1:8" x14ac:dyDescent="0.25">
      <c r="B31" t="s">
        <v>25</v>
      </c>
      <c r="C31">
        <f t="shared" si="0"/>
        <v>187</v>
      </c>
      <c r="D31">
        <v>164</v>
      </c>
      <c r="E31">
        <v>34.450000000000003</v>
      </c>
      <c r="F31">
        <v>23</v>
      </c>
      <c r="G31">
        <v>4.83</v>
      </c>
      <c r="H31" s="1">
        <f>F31/(F31+D31)</f>
        <v>0.12299465240641712</v>
      </c>
    </row>
    <row r="32" spans="1:8" x14ac:dyDescent="0.25">
      <c r="A32" t="s">
        <v>36</v>
      </c>
      <c r="B32" t="s">
        <v>37</v>
      </c>
      <c r="C32">
        <f t="shared" si="0"/>
        <v>293</v>
      </c>
      <c r="D32">
        <v>238</v>
      </c>
      <c r="E32">
        <v>50</v>
      </c>
      <c r="F32">
        <v>55</v>
      </c>
      <c r="G32">
        <v>11.55</v>
      </c>
      <c r="H32" s="1">
        <f>F32/(F32+D32)</f>
        <v>0.18771331058020477</v>
      </c>
    </row>
    <row r="33" spans="1:8" x14ac:dyDescent="0.25">
      <c r="B33" t="s">
        <v>38</v>
      </c>
      <c r="C33">
        <f t="shared" si="0"/>
        <v>39</v>
      </c>
      <c r="D33">
        <v>29</v>
      </c>
      <c r="E33">
        <v>6.09</v>
      </c>
      <c r="F33">
        <v>10</v>
      </c>
      <c r="G33">
        <v>2.1</v>
      </c>
      <c r="H33" s="1">
        <f>F33/(F33+D33)</f>
        <v>0.25641025641025639</v>
      </c>
    </row>
    <row r="34" spans="1:8" x14ac:dyDescent="0.25">
      <c r="B34" t="s">
        <v>39</v>
      </c>
      <c r="C34">
        <f t="shared" si="0"/>
        <v>7</v>
      </c>
      <c r="D34">
        <v>5</v>
      </c>
      <c r="E34">
        <v>1.05</v>
      </c>
      <c r="F34">
        <v>2</v>
      </c>
      <c r="G34">
        <v>0.42</v>
      </c>
      <c r="H34" s="1">
        <f>F34/(F34+D34)</f>
        <v>0.2857142857142857</v>
      </c>
    </row>
    <row r="35" spans="1:8" x14ac:dyDescent="0.25">
      <c r="B35" t="s">
        <v>40</v>
      </c>
      <c r="C35">
        <f t="shared" si="0"/>
        <v>10</v>
      </c>
      <c r="D35">
        <v>9</v>
      </c>
      <c r="E35">
        <v>1.89</v>
      </c>
      <c r="F35">
        <v>1</v>
      </c>
      <c r="G35">
        <v>0.21</v>
      </c>
      <c r="H35" s="1">
        <f>F35/(F35+D35)</f>
        <v>0.1</v>
      </c>
    </row>
    <row r="36" spans="1:8" x14ac:dyDescent="0.25">
      <c r="B36" t="s">
        <v>41</v>
      </c>
      <c r="C36">
        <f t="shared" si="0"/>
        <v>7</v>
      </c>
      <c r="D36">
        <v>4</v>
      </c>
      <c r="E36">
        <v>0.84</v>
      </c>
      <c r="F36">
        <v>3</v>
      </c>
      <c r="G36">
        <v>0.63</v>
      </c>
      <c r="H36" s="1">
        <f>F36/(F36+D36)</f>
        <v>0.42857142857142855</v>
      </c>
    </row>
    <row r="37" spans="1:8" x14ac:dyDescent="0.25">
      <c r="B37" t="s">
        <v>25</v>
      </c>
      <c r="C37">
        <f t="shared" si="0"/>
        <v>120</v>
      </c>
      <c r="D37">
        <v>104</v>
      </c>
      <c r="E37">
        <v>21.85</v>
      </c>
      <c r="F37">
        <v>16</v>
      </c>
      <c r="G37">
        <v>3.36</v>
      </c>
      <c r="H37" s="1">
        <f>F37/(F37+D37)</f>
        <v>0.13333333333333333</v>
      </c>
    </row>
    <row r="38" spans="1:8" x14ac:dyDescent="0.25">
      <c r="A38" t="s">
        <v>42</v>
      </c>
      <c r="B38" t="s">
        <v>43</v>
      </c>
      <c r="C38">
        <f t="shared" si="0"/>
        <v>291</v>
      </c>
      <c r="D38">
        <v>231</v>
      </c>
      <c r="E38">
        <v>48.53</v>
      </c>
      <c r="F38">
        <v>60</v>
      </c>
      <c r="G38">
        <v>12.61</v>
      </c>
      <c r="H38" s="1">
        <f>F38/(F38+D38)</f>
        <v>0.20618556701030927</v>
      </c>
    </row>
    <row r="39" spans="1:8" x14ac:dyDescent="0.25">
      <c r="B39" t="s">
        <v>44</v>
      </c>
      <c r="C39">
        <f t="shared" si="0"/>
        <v>58</v>
      </c>
      <c r="D39">
        <v>51</v>
      </c>
      <c r="E39">
        <v>10.71</v>
      </c>
      <c r="F39">
        <v>7</v>
      </c>
      <c r="G39">
        <v>1.47</v>
      </c>
      <c r="H39" s="1">
        <f>F39/(F39+D39)</f>
        <v>0.1206896551724138</v>
      </c>
    </row>
    <row r="40" spans="1:8" x14ac:dyDescent="0.25">
      <c r="B40" t="s">
        <v>45</v>
      </c>
      <c r="C40">
        <f t="shared" si="0"/>
        <v>1</v>
      </c>
      <c r="D40">
        <v>1</v>
      </c>
      <c r="E40">
        <v>0.21</v>
      </c>
      <c r="F40">
        <v>0</v>
      </c>
      <c r="G40">
        <v>0</v>
      </c>
      <c r="H40" s="1">
        <f>F40/(F40+D40)</f>
        <v>0</v>
      </c>
    </row>
    <row r="41" spans="1:8" x14ac:dyDescent="0.25">
      <c r="B41" t="s">
        <v>46</v>
      </c>
      <c r="C41">
        <f t="shared" si="0"/>
        <v>3</v>
      </c>
      <c r="D41">
        <v>2</v>
      </c>
      <c r="E41">
        <v>0.42</v>
      </c>
      <c r="F41">
        <v>1</v>
      </c>
      <c r="G41">
        <v>0.21</v>
      </c>
      <c r="H41" s="1">
        <f>F41/(F41+D41)</f>
        <v>0.33333333333333331</v>
      </c>
    </row>
    <row r="42" spans="1:8" x14ac:dyDescent="0.25">
      <c r="B42" t="s">
        <v>25</v>
      </c>
      <c r="C42">
        <f t="shared" si="0"/>
        <v>123</v>
      </c>
      <c r="D42">
        <v>104</v>
      </c>
      <c r="E42">
        <v>21.85</v>
      </c>
      <c r="F42">
        <v>19</v>
      </c>
      <c r="G42">
        <v>3.99</v>
      </c>
      <c r="H42" s="1">
        <f>F42/(F42+D42)</f>
        <v>0.15447154471544716</v>
      </c>
    </row>
    <row r="43" spans="1:8" x14ac:dyDescent="0.25">
      <c r="A43" t="s">
        <v>47</v>
      </c>
      <c r="B43" t="s">
        <v>24</v>
      </c>
      <c r="C43">
        <f t="shared" si="0"/>
        <v>255</v>
      </c>
      <c r="D43">
        <v>210</v>
      </c>
      <c r="E43">
        <v>44.12</v>
      </c>
      <c r="F43">
        <v>45</v>
      </c>
      <c r="G43">
        <v>9.4499999999999993</v>
      </c>
      <c r="H43" s="1">
        <f>F43/(F43+D43)</f>
        <v>0.17647058823529413</v>
      </c>
    </row>
    <row r="44" spans="1:8" x14ac:dyDescent="0.25">
      <c r="B44" t="s">
        <v>23</v>
      </c>
      <c r="C44">
        <f t="shared" si="0"/>
        <v>86</v>
      </c>
      <c r="D44">
        <v>65</v>
      </c>
      <c r="E44">
        <v>13.66</v>
      </c>
      <c r="F44">
        <v>21</v>
      </c>
      <c r="G44">
        <v>4.41</v>
      </c>
      <c r="H44" s="1">
        <f>F44/(F44+D44)</f>
        <v>0.2441860465116279</v>
      </c>
    </row>
    <row r="45" spans="1:8" x14ac:dyDescent="0.25">
      <c r="B45" t="s">
        <v>25</v>
      </c>
      <c r="C45">
        <f t="shared" si="0"/>
        <v>135</v>
      </c>
      <c r="D45">
        <v>114</v>
      </c>
      <c r="E45">
        <v>23.95</v>
      </c>
      <c r="F45">
        <v>21</v>
      </c>
      <c r="G45">
        <v>4.41</v>
      </c>
      <c r="H45" s="1">
        <f>F45/(F45+D45)</f>
        <v>0.15555555555555556</v>
      </c>
    </row>
    <row r="46" spans="1:8" x14ac:dyDescent="0.25">
      <c r="A46" t="s">
        <v>48</v>
      </c>
      <c r="B46" t="s">
        <v>83</v>
      </c>
      <c r="C46">
        <f t="shared" si="0"/>
        <v>233</v>
      </c>
      <c r="D46">
        <v>194</v>
      </c>
      <c r="E46">
        <v>40.76</v>
      </c>
      <c r="F46">
        <v>39</v>
      </c>
      <c r="G46">
        <v>8.19</v>
      </c>
      <c r="H46" s="1">
        <f>F46/(F46+D46)</f>
        <v>0.16738197424892703</v>
      </c>
    </row>
    <row r="47" spans="1:8" x14ac:dyDescent="0.25">
      <c r="B47" t="s">
        <v>84</v>
      </c>
      <c r="C47">
        <f t="shared" si="0"/>
        <v>89</v>
      </c>
      <c r="D47">
        <v>72</v>
      </c>
      <c r="E47">
        <v>15.13</v>
      </c>
      <c r="F47">
        <v>17</v>
      </c>
      <c r="G47">
        <v>3.57</v>
      </c>
      <c r="H47" s="1">
        <f>F47/(F47+D47)</f>
        <v>0.19101123595505617</v>
      </c>
    </row>
    <row r="48" spans="1:8" x14ac:dyDescent="0.25">
      <c r="B48" t="s">
        <v>85</v>
      </c>
      <c r="C48">
        <f t="shared" si="0"/>
        <v>13</v>
      </c>
      <c r="D48">
        <v>12</v>
      </c>
      <c r="E48">
        <v>2.52</v>
      </c>
      <c r="F48">
        <v>1</v>
      </c>
      <c r="G48">
        <v>0.21</v>
      </c>
      <c r="H48" s="1">
        <f>F48/(F48+D48)</f>
        <v>7.6923076923076927E-2</v>
      </c>
    </row>
    <row r="49" spans="1:8" x14ac:dyDescent="0.25">
      <c r="B49" t="s">
        <v>86</v>
      </c>
      <c r="C49">
        <f t="shared" si="0"/>
        <v>4</v>
      </c>
      <c r="D49">
        <v>1</v>
      </c>
      <c r="E49">
        <v>0.21</v>
      </c>
      <c r="F49">
        <v>3</v>
      </c>
      <c r="G49">
        <v>0.63</v>
      </c>
      <c r="H49" s="1">
        <f>F49/(F49+D49)</f>
        <v>0.75</v>
      </c>
    </row>
    <row r="50" spans="1:8" x14ac:dyDescent="0.25">
      <c r="B50" t="s">
        <v>25</v>
      </c>
      <c r="C50">
        <f t="shared" si="0"/>
        <v>137</v>
      </c>
      <c r="D50">
        <v>110</v>
      </c>
      <c r="E50">
        <v>23.11</v>
      </c>
      <c r="F50">
        <v>27</v>
      </c>
      <c r="G50">
        <v>5.67</v>
      </c>
      <c r="H50" s="1">
        <f>F50/(F50+D50)</f>
        <v>0.19708029197080293</v>
      </c>
    </row>
    <row r="51" spans="1:8" x14ac:dyDescent="0.25">
      <c r="A51" t="s">
        <v>53</v>
      </c>
      <c r="B51" t="s">
        <v>54</v>
      </c>
      <c r="C51">
        <f t="shared" si="0"/>
        <v>255</v>
      </c>
      <c r="D51">
        <v>205</v>
      </c>
      <c r="E51">
        <v>43.07</v>
      </c>
      <c r="F51">
        <v>50</v>
      </c>
      <c r="G51">
        <v>10.5</v>
      </c>
      <c r="H51" s="1">
        <f>F51/(F51+D51)</f>
        <v>0.19607843137254902</v>
      </c>
    </row>
    <row r="52" spans="1:8" x14ac:dyDescent="0.25">
      <c r="B52" t="s">
        <v>55</v>
      </c>
      <c r="C52">
        <f t="shared" si="0"/>
        <v>53</v>
      </c>
      <c r="D52">
        <v>38</v>
      </c>
      <c r="E52">
        <v>7.98</v>
      </c>
      <c r="F52">
        <v>15</v>
      </c>
      <c r="G52">
        <v>3.15</v>
      </c>
      <c r="H52" s="1">
        <f>F52/(F52+D52)</f>
        <v>0.28301886792452829</v>
      </c>
    </row>
    <row r="53" spans="1:8" x14ac:dyDescent="0.25">
      <c r="B53" t="s">
        <v>56</v>
      </c>
      <c r="C53">
        <f t="shared" si="0"/>
        <v>44</v>
      </c>
      <c r="D53">
        <v>40</v>
      </c>
      <c r="E53">
        <v>8.4</v>
      </c>
      <c r="F53">
        <v>4</v>
      </c>
      <c r="G53">
        <v>0.84</v>
      </c>
      <c r="H53" s="1">
        <f>F53/(F53+D53)</f>
        <v>9.0909090909090912E-2</v>
      </c>
    </row>
    <row r="54" spans="1:8" x14ac:dyDescent="0.25">
      <c r="B54" t="s">
        <v>25</v>
      </c>
      <c r="C54">
        <f t="shared" si="0"/>
        <v>124</v>
      </c>
      <c r="D54">
        <v>106</v>
      </c>
      <c r="E54">
        <v>22.27</v>
      </c>
      <c r="F54">
        <v>18</v>
      </c>
      <c r="G54">
        <v>3.78</v>
      </c>
      <c r="H54" s="1">
        <f>F54/(F54+D54)</f>
        <v>0.14516129032258066</v>
      </c>
    </row>
    <row r="55" spans="1:8" x14ac:dyDescent="0.25">
      <c r="A55" t="s">
        <v>57</v>
      </c>
      <c r="B55" t="s">
        <v>58</v>
      </c>
      <c r="C55">
        <f t="shared" si="0"/>
        <v>460</v>
      </c>
      <c r="D55">
        <v>381</v>
      </c>
      <c r="E55">
        <v>80.040000000000006</v>
      </c>
      <c r="F55">
        <v>79</v>
      </c>
      <c r="G55">
        <v>16.600000000000001</v>
      </c>
      <c r="H55" s="1">
        <f>F55/(F55+D55)</f>
        <v>0.17173913043478262</v>
      </c>
    </row>
    <row r="56" spans="1:8" x14ac:dyDescent="0.25">
      <c r="B56" t="s">
        <v>59</v>
      </c>
      <c r="C56">
        <f t="shared" si="0"/>
        <v>9</v>
      </c>
      <c r="D56">
        <v>5</v>
      </c>
      <c r="E56">
        <v>1.05</v>
      </c>
      <c r="F56">
        <v>4</v>
      </c>
      <c r="G56">
        <v>0.84</v>
      </c>
      <c r="H56" s="1">
        <f>F56/(F56+D56)</f>
        <v>0.44444444444444442</v>
      </c>
    </row>
    <row r="57" spans="1:8" x14ac:dyDescent="0.25">
      <c r="B57" t="s">
        <v>19</v>
      </c>
      <c r="C57">
        <f t="shared" si="0"/>
        <v>3</v>
      </c>
      <c r="D57">
        <v>1</v>
      </c>
      <c r="E57">
        <v>0.21</v>
      </c>
      <c r="F57">
        <v>2</v>
      </c>
      <c r="G57">
        <v>0.42</v>
      </c>
      <c r="H57" s="1">
        <f>F57/(F57+D57)</f>
        <v>0.66666666666666663</v>
      </c>
    </row>
    <row r="58" spans="1:8" x14ac:dyDescent="0.25">
      <c r="B58" t="s">
        <v>60</v>
      </c>
      <c r="C58">
        <f t="shared" si="0"/>
        <v>1</v>
      </c>
      <c r="D58">
        <v>1</v>
      </c>
      <c r="E58">
        <v>0.21</v>
      </c>
      <c r="F58">
        <v>0</v>
      </c>
      <c r="G58">
        <v>0</v>
      </c>
      <c r="H58" s="1">
        <f>F58/(F58+D58)</f>
        <v>0</v>
      </c>
    </row>
    <row r="59" spans="1:8" x14ac:dyDescent="0.25">
      <c r="B59" t="s">
        <v>25</v>
      </c>
      <c r="C59">
        <f t="shared" si="0"/>
        <v>3</v>
      </c>
      <c r="D59">
        <v>1</v>
      </c>
      <c r="E59">
        <v>0.21</v>
      </c>
      <c r="F59">
        <v>2</v>
      </c>
      <c r="G59">
        <v>0.42</v>
      </c>
      <c r="H59" s="1">
        <f>F59/(F59+D59)</f>
        <v>0.66666666666666663</v>
      </c>
    </row>
    <row r="60" spans="1:8" x14ac:dyDescent="0.25">
      <c r="A60" t="s">
        <v>62</v>
      </c>
      <c r="B60" t="s">
        <v>63</v>
      </c>
      <c r="C60">
        <f t="shared" si="0"/>
        <v>318</v>
      </c>
      <c r="D60">
        <v>261</v>
      </c>
      <c r="E60">
        <v>54.83</v>
      </c>
      <c r="F60">
        <v>57</v>
      </c>
      <c r="G60">
        <v>11.97</v>
      </c>
      <c r="H60" s="1">
        <f>F60/(F60+D60)</f>
        <v>0.17924528301886791</v>
      </c>
    </row>
    <row r="61" spans="1:8" x14ac:dyDescent="0.25">
      <c r="B61" t="s">
        <v>64</v>
      </c>
      <c r="C61">
        <f t="shared" si="0"/>
        <v>29</v>
      </c>
      <c r="D61">
        <v>19</v>
      </c>
      <c r="E61">
        <v>3.99</v>
      </c>
      <c r="F61">
        <v>10</v>
      </c>
      <c r="G61">
        <v>2.1</v>
      </c>
      <c r="H61" s="1">
        <f>F61/(F61+D61)</f>
        <v>0.34482758620689657</v>
      </c>
    </row>
    <row r="62" spans="1:8" x14ac:dyDescent="0.25">
      <c r="B62" t="s">
        <v>65</v>
      </c>
      <c r="C62">
        <f t="shared" si="0"/>
        <v>13</v>
      </c>
      <c r="D62">
        <v>9</v>
      </c>
      <c r="E62">
        <v>1.89</v>
      </c>
      <c r="F62">
        <v>4</v>
      </c>
      <c r="G62">
        <v>0.84</v>
      </c>
      <c r="H62" s="1">
        <f>F62/(F62+D62)</f>
        <v>0.30769230769230771</v>
      </c>
    </row>
    <row r="63" spans="1:8" x14ac:dyDescent="0.25">
      <c r="B63" t="s">
        <v>25</v>
      </c>
      <c r="C63">
        <f t="shared" si="0"/>
        <v>116</v>
      </c>
      <c r="D63">
        <v>100</v>
      </c>
      <c r="E63">
        <v>21.01</v>
      </c>
      <c r="F63">
        <v>16</v>
      </c>
      <c r="G63">
        <v>3.36</v>
      </c>
      <c r="H63" s="1">
        <f>F63/(F63+D63)</f>
        <v>0.13793103448275862</v>
      </c>
    </row>
    <row r="64" spans="1:8" x14ac:dyDescent="0.25">
      <c r="A64" t="s">
        <v>66</v>
      </c>
      <c r="B64" t="s">
        <v>67</v>
      </c>
      <c r="C64">
        <f t="shared" ref="C64:C67" si="1">D64+F64</f>
        <v>145</v>
      </c>
      <c r="D64">
        <v>111</v>
      </c>
      <c r="E64">
        <v>23.32</v>
      </c>
      <c r="F64">
        <v>34</v>
      </c>
      <c r="G64">
        <v>7.14</v>
      </c>
      <c r="H64" s="1">
        <f>F64/(F64+D64)</f>
        <v>0.23448275862068965</v>
      </c>
    </row>
    <row r="65" spans="1:8" x14ac:dyDescent="0.25">
      <c r="B65" t="s">
        <v>68</v>
      </c>
      <c r="C65">
        <f t="shared" si="1"/>
        <v>125</v>
      </c>
      <c r="D65">
        <v>101</v>
      </c>
      <c r="E65">
        <v>21.22</v>
      </c>
      <c r="F65">
        <v>24</v>
      </c>
      <c r="G65">
        <v>5.04</v>
      </c>
      <c r="H65" s="1">
        <f>F65/(F65+D65)</f>
        <v>0.192</v>
      </c>
    </row>
    <row r="66" spans="1:8" x14ac:dyDescent="0.25">
      <c r="B66" t="s">
        <v>69</v>
      </c>
      <c r="C66">
        <f t="shared" si="1"/>
        <v>7</v>
      </c>
      <c r="D66">
        <v>3</v>
      </c>
      <c r="E66">
        <v>0.63</v>
      </c>
      <c r="F66">
        <v>4</v>
      </c>
      <c r="G66">
        <v>0.84</v>
      </c>
      <c r="H66" s="1">
        <f>F66/(F66+D66)</f>
        <v>0.5714285714285714</v>
      </c>
    </row>
    <row r="67" spans="1:8" x14ac:dyDescent="0.25">
      <c r="B67" t="s">
        <v>25</v>
      </c>
      <c r="C67">
        <f t="shared" si="1"/>
        <v>199</v>
      </c>
      <c r="D67">
        <v>174</v>
      </c>
      <c r="E67">
        <v>36.549999999999997</v>
      </c>
      <c r="F67">
        <v>25</v>
      </c>
      <c r="G67">
        <v>5.25</v>
      </c>
      <c r="H67" s="1">
        <f>F67/(F67+D67)</f>
        <v>0.12562814070351758</v>
      </c>
    </row>
    <row r="68" spans="1:8" x14ac:dyDescent="0.25">
      <c r="A68" t="s">
        <v>70</v>
      </c>
      <c r="B68" t="s">
        <v>79</v>
      </c>
      <c r="C68">
        <f t="shared" ref="C68:C77" si="2">D68+F68</f>
        <v>0</v>
      </c>
      <c r="D68">
        <v>0</v>
      </c>
      <c r="E68">
        <v>0</v>
      </c>
      <c r="F68">
        <v>0</v>
      </c>
      <c r="G68">
        <v>0</v>
      </c>
      <c r="H68" s="1" t="s">
        <v>81</v>
      </c>
    </row>
    <row r="69" spans="1:8" x14ac:dyDescent="0.25">
      <c r="B69" t="s">
        <v>77</v>
      </c>
      <c r="C69">
        <f t="shared" si="2"/>
        <v>2</v>
      </c>
      <c r="D69">
        <v>2</v>
      </c>
      <c r="E69">
        <v>0.42</v>
      </c>
      <c r="F69">
        <v>0</v>
      </c>
      <c r="G69">
        <v>0</v>
      </c>
      <c r="H69" s="1">
        <f>F69/(F69+D69)</f>
        <v>0</v>
      </c>
    </row>
    <row r="70" spans="1:8" x14ac:dyDescent="0.25">
      <c r="B70" t="s">
        <v>71</v>
      </c>
      <c r="C70">
        <f t="shared" si="2"/>
        <v>69</v>
      </c>
      <c r="D70">
        <v>57</v>
      </c>
      <c r="E70">
        <v>11.97</v>
      </c>
      <c r="F70">
        <v>12</v>
      </c>
      <c r="G70">
        <v>2.52</v>
      </c>
      <c r="H70" s="1">
        <f>F70/(F70+D70)</f>
        <v>0.17391304347826086</v>
      </c>
    </row>
    <row r="71" spans="1:8" x14ac:dyDescent="0.25">
      <c r="B71" t="s">
        <v>72</v>
      </c>
      <c r="C71">
        <f t="shared" si="2"/>
        <v>92</v>
      </c>
      <c r="D71">
        <v>76</v>
      </c>
      <c r="E71">
        <v>15.97</v>
      </c>
      <c r="F71">
        <v>16</v>
      </c>
      <c r="G71">
        <v>3.36</v>
      </c>
      <c r="H71" s="1">
        <f>F71/(F71+D71)</f>
        <v>0.17391304347826086</v>
      </c>
    </row>
    <row r="72" spans="1:8" x14ac:dyDescent="0.25">
      <c r="B72" t="s">
        <v>73</v>
      </c>
      <c r="C72">
        <f t="shared" si="2"/>
        <v>38</v>
      </c>
      <c r="D72">
        <v>29</v>
      </c>
      <c r="E72">
        <v>6.09</v>
      </c>
      <c r="F72">
        <v>9</v>
      </c>
      <c r="G72">
        <v>1.89</v>
      </c>
      <c r="H72" s="1">
        <f>F72/(F72+D72)</f>
        <v>0.23684210526315788</v>
      </c>
    </row>
    <row r="73" spans="1:8" x14ac:dyDescent="0.25">
      <c r="B73" t="s">
        <v>74</v>
      </c>
      <c r="C73">
        <f t="shared" si="2"/>
        <v>30</v>
      </c>
      <c r="D73">
        <v>21</v>
      </c>
      <c r="E73">
        <v>4.41</v>
      </c>
      <c r="F73">
        <v>9</v>
      </c>
      <c r="G73">
        <v>1.89</v>
      </c>
      <c r="H73" s="1">
        <f>F73/(F73+D73)</f>
        <v>0.3</v>
      </c>
    </row>
    <row r="74" spans="1:8" x14ac:dyDescent="0.25">
      <c r="B74" t="s">
        <v>75</v>
      </c>
      <c r="C74">
        <f t="shared" si="2"/>
        <v>11</v>
      </c>
      <c r="D74">
        <v>7</v>
      </c>
      <c r="E74">
        <v>1.47</v>
      </c>
      <c r="F74">
        <v>4</v>
      </c>
      <c r="G74">
        <v>0.84</v>
      </c>
      <c r="H74" s="1">
        <f>F74/(F74+D74)</f>
        <v>0.36363636363636365</v>
      </c>
    </row>
    <row r="75" spans="1:8" x14ac:dyDescent="0.25">
      <c r="B75" t="s">
        <v>76</v>
      </c>
      <c r="C75">
        <f t="shared" si="2"/>
        <v>5</v>
      </c>
      <c r="D75">
        <v>3</v>
      </c>
      <c r="E75">
        <v>0.63</v>
      </c>
      <c r="F75">
        <v>2</v>
      </c>
      <c r="G75">
        <v>0.42</v>
      </c>
      <c r="H75" s="1">
        <f>F75/(F75+D75)</f>
        <v>0.4</v>
      </c>
    </row>
    <row r="76" spans="1:8" x14ac:dyDescent="0.25">
      <c r="B76" t="s">
        <v>78</v>
      </c>
      <c r="C76">
        <f t="shared" si="2"/>
        <v>3</v>
      </c>
      <c r="D76">
        <v>3</v>
      </c>
      <c r="E76">
        <v>0.63</v>
      </c>
      <c r="F76">
        <v>0</v>
      </c>
      <c r="G76">
        <v>0</v>
      </c>
      <c r="H76" s="1">
        <f>F76/(F76+D76)</f>
        <v>0</v>
      </c>
    </row>
    <row r="77" spans="1:8" x14ac:dyDescent="0.25">
      <c r="B77" t="s">
        <v>25</v>
      </c>
      <c r="C77">
        <f t="shared" si="2"/>
        <v>226</v>
      </c>
      <c r="D77">
        <v>191</v>
      </c>
      <c r="E77">
        <v>40.130000000000003</v>
      </c>
      <c r="F77">
        <v>35</v>
      </c>
      <c r="G77">
        <v>7.35</v>
      </c>
      <c r="H77" s="1">
        <f>F77/(F77+D77)</f>
        <v>0.15486725663716813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22B5-1877-42DA-B326-FFD7AA1CAB9B}">
  <dimension ref="B1:G81"/>
  <sheetViews>
    <sheetView topLeftCell="A10" workbookViewId="0">
      <selection activeCell="D54" sqref="D54:G58"/>
    </sheetView>
  </sheetViews>
  <sheetFormatPr defaultRowHeight="15" x14ac:dyDescent="0.25"/>
  <cols>
    <col min="5" max="5" width="9.85546875" customWidth="1"/>
    <col min="6" max="6" width="13.28515625" customWidth="1"/>
    <col min="7" max="7" width="11" customWidth="1"/>
  </cols>
  <sheetData>
    <row r="1" spans="2:7" x14ac:dyDescent="0.25">
      <c r="B1" t="s">
        <v>0</v>
      </c>
      <c r="C1" t="s">
        <v>1</v>
      </c>
      <c r="D1" t="s">
        <v>94</v>
      </c>
      <c r="E1" t="s">
        <v>95</v>
      </c>
      <c r="F1" t="s">
        <v>96</v>
      </c>
      <c r="G1" t="s">
        <v>102</v>
      </c>
    </row>
    <row r="2" spans="2:7" x14ac:dyDescent="0.25">
      <c r="B2" t="s">
        <v>6</v>
      </c>
      <c r="C2" t="s">
        <v>7</v>
      </c>
      <c r="D2">
        <v>2237</v>
      </c>
      <c r="E2">
        <v>359</v>
      </c>
      <c r="F2">
        <v>638</v>
      </c>
      <c r="G2" s="8">
        <f>E2/(D2+E2)</f>
        <v>0.13828967642526965</v>
      </c>
    </row>
    <row r="3" spans="2:7" x14ac:dyDescent="0.25">
      <c r="C3" t="s">
        <v>8</v>
      </c>
      <c r="D3">
        <v>978</v>
      </c>
      <c r="E3">
        <v>117</v>
      </c>
      <c r="F3">
        <v>541</v>
      </c>
      <c r="G3" s="8">
        <f t="shared" ref="G3:G66" si="0">E3/(D3+E3)</f>
        <v>0.10684931506849316</v>
      </c>
    </row>
    <row r="4" spans="2:7" x14ac:dyDescent="0.25">
      <c r="B4" t="s">
        <v>9</v>
      </c>
      <c r="C4" t="s">
        <v>80</v>
      </c>
      <c r="D4">
        <v>2809</v>
      </c>
      <c r="E4">
        <v>404</v>
      </c>
      <c r="F4">
        <v>1035</v>
      </c>
      <c r="G4" s="8">
        <f t="shared" si="0"/>
        <v>0.12573918456271396</v>
      </c>
    </row>
    <row r="5" spans="2:7" x14ac:dyDescent="0.25">
      <c r="C5" t="s">
        <v>11</v>
      </c>
      <c r="D5">
        <v>116</v>
      </c>
      <c r="E5">
        <v>14</v>
      </c>
      <c r="F5">
        <v>49</v>
      </c>
      <c r="G5" s="8">
        <f t="shared" si="0"/>
        <v>0.1076923076923077</v>
      </c>
    </row>
    <row r="6" spans="2:7" x14ac:dyDescent="0.25">
      <c r="C6" t="s">
        <v>12</v>
      </c>
      <c r="D6">
        <v>71</v>
      </c>
      <c r="E6">
        <v>17</v>
      </c>
      <c r="F6">
        <v>25</v>
      </c>
      <c r="G6" s="8">
        <f t="shared" si="0"/>
        <v>0.19318181818181818</v>
      </c>
    </row>
    <row r="7" spans="2:7" x14ac:dyDescent="0.25">
      <c r="C7" t="s">
        <v>13</v>
      </c>
      <c r="D7">
        <v>63</v>
      </c>
      <c r="E7">
        <v>13</v>
      </c>
      <c r="F7">
        <v>13</v>
      </c>
      <c r="G7" s="8">
        <f t="shared" si="0"/>
        <v>0.17105263157894737</v>
      </c>
    </row>
    <row r="8" spans="2:7" x14ac:dyDescent="0.25">
      <c r="C8" t="s">
        <v>14</v>
      </c>
      <c r="D8">
        <v>38</v>
      </c>
      <c r="E8">
        <v>6</v>
      </c>
      <c r="F8">
        <v>16</v>
      </c>
      <c r="G8" s="8">
        <f t="shared" si="0"/>
        <v>0.13636363636363635</v>
      </c>
    </row>
    <row r="9" spans="2:7" x14ac:dyDescent="0.25">
      <c r="C9" t="s">
        <v>15</v>
      </c>
      <c r="D9">
        <v>28</v>
      </c>
      <c r="E9">
        <v>6</v>
      </c>
      <c r="F9">
        <v>24</v>
      </c>
      <c r="G9" s="8">
        <f t="shared" si="0"/>
        <v>0.17647058823529413</v>
      </c>
    </row>
    <row r="10" spans="2:7" x14ac:dyDescent="0.25">
      <c r="C10" t="s">
        <v>16</v>
      </c>
      <c r="D10">
        <v>27</v>
      </c>
      <c r="E10">
        <v>7</v>
      </c>
      <c r="F10">
        <v>3</v>
      </c>
      <c r="G10" s="8">
        <f t="shared" si="0"/>
        <v>0.20588235294117646</v>
      </c>
    </row>
    <row r="11" spans="2:7" x14ac:dyDescent="0.25">
      <c r="C11" t="s">
        <v>17</v>
      </c>
      <c r="D11">
        <v>27</v>
      </c>
      <c r="E11">
        <v>2</v>
      </c>
      <c r="F11">
        <v>8</v>
      </c>
      <c r="G11" s="8">
        <f t="shared" si="0"/>
        <v>6.8965517241379309E-2</v>
      </c>
    </row>
    <row r="12" spans="2:7" x14ac:dyDescent="0.25">
      <c r="C12" t="s">
        <v>18</v>
      </c>
      <c r="D12">
        <v>16</v>
      </c>
      <c r="E12">
        <v>3</v>
      </c>
      <c r="F12">
        <v>3</v>
      </c>
      <c r="G12" s="8">
        <f t="shared" si="0"/>
        <v>0.15789473684210525</v>
      </c>
    </row>
    <row r="13" spans="2:7" x14ac:dyDescent="0.25">
      <c r="C13" t="s">
        <v>19</v>
      </c>
      <c r="D13">
        <v>7</v>
      </c>
      <c r="E13">
        <v>3</v>
      </c>
      <c r="F13">
        <v>0</v>
      </c>
      <c r="G13" s="8">
        <f t="shared" si="0"/>
        <v>0.3</v>
      </c>
    </row>
    <row r="14" spans="2:7" x14ac:dyDescent="0.25">
      <c r="C14" t="s">
        <v>20</v>
      </c>
      <c r="D14">
        <v>7</v>
      </c>
      <c r="E14">
        <v>1</v>
      </c>
      <c r="F14">
        <v>1</v>
      </c>
      <c r="G14" s="8">
        <f t="shared" si="0"/>
        <v>0.125</v>
      </c>
    </row>
    <row r="15" spans="2:7" x14ac:dyDescent="0.25">
      <c r="C15" t="s">
        <v>21</v>
      </c>
      <c r="D15">
        <v>6</v>
      </c>
      <c r="E15">
        <v>0</v>
      </c>
      <c r="F15">
        <v>2</v>
      </c>
      <c r="G15" s="8">
        <f t="shared" si="0"/>
        <v>0</v>
      </c>
    </row>
    <row r="16" spans="2:7" x14ac:dyDescent="0.25">
      <c r="B16" t="s">
        <v>22</v>
      </c>
      <c r="C16" t="s">
        <v>23</v>
      </c>
      <c r="D16">
        <v>2894</v>
      </c>
      <c r="E16">
        <v>449</v>
      </c>
      <c r="F16">
        <v>503</v>
      </c>
      <c r="G16" s="8">
        <f t="shared" si="0"/>
        <v>0.13431049955130123</v>
      </c>
    </row>
    <row r="17" spans="2:7" x14ac:dyDescent="0.25">
      <c r="C17" t="s">
        <v>24</v>
      </c>
      <c r="D17">
        <v>320</v>
      </c>
      <c r="E17">
        <v>27</v>
      </c>
      <c r="F17">
        <v>353</v>
      </c>
      <c r="G17" s="8">
        <f t="shared" si="0"/>
        <v>7.7809798270893377E-2</v>
      </c>
    </row>
    <row r="18" spans="2:7" x14ac:dyDescent="0.25">
      <c r="C18" t="s">
        <v>25</v>
      </c>
      <c r="D18">
        <v>1</v>
      </c>
      <c r="E18">
        <v>0</v>
      </c>
      <c r="F18">
        <v>323</v>
      </c>
      <c r="G18" s="8">
        <f t="shared" si="0"/>
        <v>0</v>
      </c>
    </row>
    <row r="19" spans="2:7" x14ac:dyDescent="0.25">
      <c r="B19" t="s">
        <v>26</v>
      </c>
      <c r="C19" t="s">
        <v>27</v>
      </c>
      <c r="D19">
        <v>1736</v>
      </c>
      <c r="E19">
        <v>265</v>
      </c>
      <c r="F19">
        <v>522</v>
      </c>
      <c r="G19" s="8">
        <f t="shared" si="0"/>
        <v>0.13243378310844578</v>
      </c>
    </row>
    <row r="20" spans="2:7" x14ac:dyDescent="0.25">
      <c r="C20" t="s">
        <v>28</v>
      </c>
      <c r="D20">
        <v>575</v>
      </c>
      <c r="E20">
        <v>44</v>
      </c>
      <c r="F20">
        <v>106</v>
      </c>
      <c r="G20" s="8">
        <f t="shared" si="0"/>
        <v>7.1082390953150248E-2</v>
      </c>
    </row>
    <row r="21" spans="2:7" x14ac:dyDescent="0.25">
      <c r="C21" t="s">
        <v>29</v>
      </c>
      <c r="D21">
        <v>389</v>
      </c>
      <c r="E21">
        <v>101</v>
      </c>
      <c r="F21">
        <v>75</v>
      </c>
      <c r="G21" s="8">
        <f t="shared" si="0"/>
        <v>0.20612244897959184</v>
      </c>
    </row>
    <row r="22" spans="2:7" x14ac:dyDescent="0.25">
      <c r="C22" t="s">
        <v>30</v>
      </c>
      <c r="D22">
        <v>185</v>
      </c>
      <c r="E22">
        <v>27</v>
      </c>
      <c r="F22">
        <v>45</v>
      </c>
      <c r="G22" s="8">
        <f t="shared" si="0"/>
        <v>0.12735849056603774</v>
      </c>
    </row>
    <row r="23" spans="2:7" x14ac:dyDescent="0.25">
      <c r="C23" t="s">
        <v>31</v>
      </c>
      <c r="D23">
        <v>37</v>
      </c>
      <c r="E23">
        <v>14</v>
      </c>
      <c r="F23">
        <v>12</v>
      </c>
      <c r="G23" s="8">
        <f t="shared" si="0"/>
        <v>0.27450980392156865</v>
      </c>
    </row>
    <row r="24" spans="2:7" x14ac:dyDescent="0.25">
      <c r="C24" t="s">
        <v>25</v>
      </c>
      <c r="D24">
        <v>293</v>
      </c>
      <c r="E24">
        <v>25</v>
      </c>
      <c r="F24">
        <v>419</v>
      </c>
      <c r="G24" s="8">
        <f t="shared" si="0"/>
        <v>7.8616352201257858E-2</v>
      </c>
    </row>
    <row r="25" spans="2:7" x14ac:dyDescent="0.25">
      <c r="B25" t="s">
        <v>32</v>
      </c>
      <c r="C25" t="s">
        <v>33</v>
      </c>
      <c r="D25">
        <v>2252</v>
      </c>
      <c r="E25">
        <v>291</v>
      </c>
      <c r="F25">
        <v>365</v>
      </c>
      <c r="G25" s="8">
        <f t="shared" si="0"/>
        <v>0.11443177349587103</v>
      </c>
    </row>
    <row r="26" spans="2:7" x14ac:dyDescent="0.25">
      <c r="C26" t="s">
        <v>34</v>
      </c>
      <c r="D26">
        <v>43</v>
      </c>
      <c r="E26">
        <v>3</v>
      </c>
      <c r="F26">
        <v>4</v>
      </c>
      <c r="G26" s="8">
        <f t="shared" si="0"/>
        <v>6.5217391304347824E-2</v>
      </c>
    </row>
    <row r="27" spans="2:7" x14ac:dyDescent="0.25">
      <c r="C27" t="s">
        <v>25</v>
      </c>
      <c r="D27">
        <v>920</v>
      </c>
      <c r="E27">
        <v>182</v>
      </c>
      <c r="F27">
        <v>810</v>
      </c>
      <c r="G27" s="8">
        <f t="shared" si="0"/>
        <v>0.16515426497277677</v>
      </c>
    </row>
    <row r="28" spans="2:7" x14ac:dyDescent="0.25">
      <c r="B28" t="s">
        <v>35</v>
      </c>
      <c r="C28" t="s">
        <v>33</v>
      </c>
      <c r="D28">
        <v>2000</v>
      </c>
      <c r="E28">
        <v>252</v>
      </c>
      <c r="F28">
        <v>302</v>
      </c>
      <c r="G28" s="8">
        <f t="shared" si="0"/>
        <v>0.11190053285968028</v>
      </c>
    </row>
    <row r="29" spans="2:7" x14ac:dyDescent="0.25">
      <c r="C29" t="s">
        <v>34</v>
      </c>
      <c r="D29">
        <v>263</v>
      </c>
      <c r="E29">
        <v>37</v>
      </c>
      <c r="F29">
        <v>50</v>
      </c>
      <c r="G29" s="8">
        <f t="shared" si="0"/>
        <v>0.12333333333333334</v>
      </c>
    </row>
    <row r="30" spans="2:7" x14ac:dyDescent="0.25">
      <c r="C30" t="s">
        <v>25</v>
      </c>
      <c r="D30">
        <v>952</v>
      </c>
      <c r="E30">
        <v>187</v>
      </c>
      <c r="F30">
        <v>827</v>
      </c>
      <c r="G30" s="8">
        <f t="shared" si="0"/>
        <v>0.16417910447761194</v>
      </c>
    </row>
    <row r="31" spans="2:7" x14ac:dyDescent="0.25">
      <c r="B31" t="s">
        <v>36</v>
      </c>
      <c r="C31" t="s">
        <v>37</v>
      </c>
      <c r="D31">
        <v>2107</v>
      </c>
      <c r="E31">
        <v>293</v>
      </c>
      <c r="F31">
        <v>456</v>
      </c>
      <c r="G31" s="8">
        <f t="shared" si="0"/>
        <v>0.12208333333333334</v>
      </c>
    </row>
    <row r="32" spans="2:7" x14ac:dyDescent="0.25">
      <c r="C32" t="s">
        <v>38</v>
      </c>
      <c r="D32">
        <v>273</v>
      </c>
      <c r="E32">
        <v>39</v>
      </c>
      <c r="F32">
        <v>96</v>
      </c>
      <c r="G32" s="8">
        <f t="shared" si="0"/>
        <v>0.125</v>
      </c>
    </row>
    <row r="33" spans="2:7" x14ac:dyDescent="0.25">
      <c r="C33" t="s">
        <v>39</v>
      </c>
      <c r="D33">
        <v>50</v>
      </c>
      <c r="E33">
        <v>7</v>
      </c>
      <c r="F33">
        <v>24</v>
      </c>
      <c r="G33" s="8">
        <f t="shared" si="0"/>
        <v>0.12280701754385964</v>
      </c>
    </row>
    <row r="34" spans="2:7" x14ac:dyDescent="0.25">
      <c r="C34" t="s">
        <v>40</v>
      </c>
      <c r="D34">
        <v>43</v>
      </c>
      <c r="E34">
        <v>10</v>
      </c>
      <c r="F34">
        <v>16</v>
      </c>
      <c r="G34" s="8">
        <f t="shared" si="0"/>
        <v>0.18867924528301888</v>
      </c>
    </row>
    <row r="35" spans="2:7" x14ac:dyDescent="0.25">
      <c r="C35" t="s">
        <v>41</v>
      </c>
      <c r="D35">
        <v>51</v>
      </c>
      <c r="E35">
        <v>7</v>
      </c>
      <c r="F35">
        <v>4</v>
      </c>
      <c r="G35" s="8">
        <f t="shared" si="0"/>
        <v>0.1206896551724138</v>
      </c>
    </row>
    <row r="36" spans="2:7" x14ac:dyDescent="0.25">
      <c r="C36" t="s">
        <v>25</v>
      </c>
      <c r="D36">
        <v>691</v>
      </c>
      <c r="E36">
        <v>120</v>
      </c>
      <c r="F36">
        <v>583</v>
      </c>
      <c r="G36" s="8">
        <f t="shared" si="0"/>
        <v>0.14796547472256474</v>
      </c>
    </row>
    <row r="37" spans="2:7" x14ac:dyDescent="0.25">
      <c r="B37" t="s">
        <v>42</v>
      </c>
      <c r="C37" t="s">
        <v>43</v>
      </c>
      <c r="D37">
        <v>2167</v>
      </c>
      <c r="E37">
        <v>291</v>
      </c>
      <c r="F37">
        <v>508</v>
      </c>
      <c r="G37" s="8">
        <f t="shared" si="0"/>
        <v>0.11838893409275834</v>
      </c>
    </row>
    <row r="38" spans="2:7" x14ac:dyDescent="0.25">
      <c r="C38" t="s">
        <v>44</v>
      </c>
      <c r="D38">
        <v>251</v>
      </c>
      <c r="E38">
        <v>58</v>
      </c>
      <c r="F38">
        <v>62</v>
      </c>
      <c r="G38" s="8">
        <f t="shared" si="0"/>
        <v>0.18770226537216828</v>
      </c>
    </row>
    <row r="39" spans="2:7" x14ac:dyDescent="0.25">
      <c r="C39" t="s">
        <v>45</v>
      </c>
      <c r="D39">
        <v>44</v>
      </c>
      <c r="E39">
        <v>1</v>
      </c>
      <c r="F39">
        <v>2</v>
      </c>
      <c r="G39" s="8">
        <f t="shared" si="0"/>
        <v>2.2222222222222223E-2</v>
      </c>
    </row>
    <row r="40" spans="2:7" x14ac:dyDescent="0.25">
      <c r="C40" t="s">
        <v>46</v>
      </c>
      <c r="D40">
        <v>22</v>
      </c>
      <c r="E40">
        <v>3</v>
      </c>
      <c r="F40">
        <v>3</v>
      </c>
      <c r="G40" s="8">
        <f t="shared" si="0"/>
        <v>0.12</v>
      </c>
    </row>
    <row r="41" spans="2:7" x14ac:dyDescent="0.25">
      <c r="C41" t="s">
        <v>25</v>
      </c>
      <c r="D41">
        <v>731</v>
      </c>
      <c r="E41">
        <v>123</v>
      </c>
      <c r="F41">
        <v>604</v>
      </c>
      <c r="G41" s="8">
        <f t="shared" si="0"/>
        <v>0.14402810304449648</v>
      </c>
    </row>
    <row r="42" spans="2:7" x14ac:dyDescent="0.25">
      <c r="B42" t="s">
        <v>47</v>
      </c>
      <c r="C42" t="s">
        <v>34</v>
      </c>
      <c r="D42">
        <v>1917</v>
      </c>
      <c r="E42">
        <v>255</v>
      </c>
      <c r="F42">
        <v>362</v>
      </c>
      <c r="G42" s="8">
        <f t="shared" si="0"/>
        <v>0.11740331491712708</v>
      </c>
    </row>
    <row r="43" spans="2:7" x14ac:dyDescent="0.25">
      <c r="C43" t="s">
        <v>33</v>
      </c>
      <c r="D43">
        <v>537</v>
      </c>
      <c r="E43">
        <v>86</v>
      </c>
      <c r="F43">
        <v>187</v>
      </c>
      <c r="G43" s="8">
        <f t="shared" si="0"/>
        <v>0.13804173354735153</v>
      </c>
    </row>
    <row r="44" spans="2:7" x14ac:dyDescent="0.25">
      <c r="C44" t="s">
        <v>25</v>
      </c>
      <c r="D44">
        <v>761</v>
      </c>
      <c r="E44">
        <v>135</v>
      </c>
      <c r="F44">
        <v>630</v>
      </c>
      <c r="G44" s="8">
        <f t="shared" si="0"/>
        <v>0.15066964285714285</v>
      </c>
    </row>
    <row r="45" spans="2:7" x14ac:dyDescent="0.25">
      <c r="B45" t="s">
        <v>48</v>
      </c>
      <c r="C45" t="s">
        <v>49</v>
      </c>
      <c r="D45">
        <v>1092</v>
      </c>
      <c r="E45">
        <v>233</v>
      </c>
      <c r="F45">
        <v>286</v>
      </c>
      <c r="G45" s="8">
        <f t="shared" si="0"/>
        <v>0.17584905660377359</v>
      </c>
    </row>
    <row r="46" spans="2:7" x14ac:dyDescent="0.25">
      <c r="C46" t="s">
        <v>50</v>
      </c>
      <c r="D46">
        <v>1100</v>
      </c>
      <c r="E46">
        <v>89</v>
      </c>
      <c r="F46">
        <v>207</v>
      </c>
      <c r="G46" s="8">
        <f t="shared" si="0"/>
        <v>7.4852817493692173E-2</v>
      </c>
    </row>
    <row r="47" spans="2:7" x14ac:dyDescent="0.25">
      <c r="C47" t="s">
        <v>51</v>
      </c>
      <c r="D47">
        <v>181</v>
      </c>
      <c r="E47">
        <v>13</v>
      </c>
      <c r="F47">
        <v>40</v>
      </c>
      <c r="G47" s="8">
        <f t="shared" si="0"/>
        <v>6.7010309278350513E-2</v>
      </c>
    </row>
    <row r="48" spans="2:7" x14ac:dyDescent="0.25">
      <c r="C48" t="s">
        <v>52</v>
      </c>
      <c r="D48">
        <v>33</v>
      </c>
      <c r="E48">
        <v>4</v>
      </c>
      <c r="F48">
        <v>4</v>
      </c>
      <c r="G48" s="8">
        <f t="shared" si="0"/>
        <v>0.10810810810810811</v>
      </c>
    </row>
    <row r="49" spans="2:7" x14ac:dyDescent="0.25">
      <c r="C49" t="s">
        <v>25</v>
      </c>
      <c r="D49">
        <v>809</v>
      </c>
      <c r="E49">
        <v>137</v>
      </c>
      <c r="F49">
        <v>642</v>
      </c>
      <c r="G49" s="8">
        <f t="shared" si="0"/>
        <v>0.14482029598308668</v>
      </c>
    </row>
    <row r="50" spans="2:7" x14ac:dyDescent="0.25">
      <c r="B50" t="s">
        <v>53</v>
      </c>
      <c r="C50" t="s">
        <v>54</v>
      </c>
      <c r="D50">
        <v>1896</v>
      </c>
      <c r="E50">
        <v>255</v>
      </c>
      <c r="F50">
        <v>447</v>
      </c>
      <c r="G50" s="8">
        <f t="shared" si="0"/>
        <v>0.11854951185495119</v>
      </c>
    </row>
    <row r="51" spans="2:7" x14ac:dyDescent="0.25">
      <c r="C51" t="s">
        <v>55</v>
      </c>
      <c r="D51">
        <v>387</v>
      </c>
      <c r="E51">
        <v>53</v>
      </c>
      <c r="F51">
        <v>81</v>
      </c>
      <c r="G51" s="8">
        <f t="shared" si="0"/>
        <v>0.12045454545454545</v>
      </c>
    </row>
    <row r="52" spans="2:7" x14ac:dyDescent="0.25">
      <c r="C52" t="s">
        <v>56</v>
      </c>
      <c r="D52">
        <v>246</v>
      </c>
      <c r="E52">
        <v>44</v>
      </c>
      <c r="F52">
        <v>52</v>
      </c>
      <c r="G52" s="8">
        <f t="shared" si="0"/>
        <v>0.15172413793103448</v>
      </c>
    </row>
    <row r="53" spans="2:7" x14ac:dyDescent="0.25">
      <c r="C53" t="s">
        <v>25</v>
      </c>
      <c r="D53">
        <v>686</v>
      </c>
      <c r="E53">
        <v>124</v>
      </c>
      <c r="F53">
        <v>599</v>
      </c>
      <c r="G53" s="8">
        <f t="shared" si="0"/>
        <v>0.15308641975308643</v>
      </c>
    </row>
    <row r="54" spans="2:7" x14ac:dyDescent="0.25">
      <c r="B54" t="s">
        <v>57</v>
      </c>
      <c r="C54" t="s">
        <v>58</v>
      </c>
      <c r="D54">
        <v>3115</v>
      </c>
      <c r="E54">
        <v>460</v>
      </c>
      <c r="F54">
        <v>222</v>
      </c>
      <c r="G54" s="8">
        <f t="shared" si="0"/>
        <v>0.12867132867132866</v>
      </c>
    </row>
    <row r="55" spans="2:7" x14ac:dyDescent="0.25">
      <c r="C55" t="s">
        <v>59</v>
      </c>
      <c r="D55">
        <v>28</v>
      </c>
      <c r="E55">
        <v>9</v>
      </c>
      <c r="F55">
        <v>1</v>
      </c>
      <c r="G55" s="8">
        <f t="shared" si="0"/>
        <v>0.24324324324324326</v>
      </c>
    </row>
    <row r="56" spans="2:7" x14ac:dyDescent="0.25">
      <c r="C56" t="s">
        <v>19</v>
      </c>
      <c r="D56">
        <v>14</v>
      </c>
      <c r="E56">
        <v>3</v>
      </c>
      <c r="F56">
        <v>4</v>
      </c>
      <c r="G56" s="8">
        <f t="shared" si="0"/>
        <v>0.17647058823529413</v>
      </c>
    </row>
    <row r="57" spans="2:7" x14ac:dyDescent="0.25">
      <c r="C57" t="s">
        <v>60</v>
      </c>
      <c r="D57">
        <v>10</v>
      </c>
      <c r="E57">
        <v>1</v>
      </c>
      <c r="F57">
        <v>2</v>
      </c>
      <c r="G57" s="8">
        <f t="shared" si="0"/>
        <v>9.0909090909090912E-2</v>
      </c>
    </row>
    <row r="58" spans="2:7" x14ac:dyDescent="0.25">
      <c r="C58" t="s">
        <v>25</v>
      </c>
      <c r="D58">
        <v>48</v>
      </c>
      <c r="E58">
        <v>3</v>
      </c>
      <c r="F58">
        <v>950</v>
      </c>
      <c r="G58" s="8">
        <f t="shared" si="0"/>
        <v>5.8823529411764705E-2</v>
      </c>
    </row>
    <row r="59" spans="2:7" x14ac:dyDescent="0.25">
      <c r="B59" t="s">
        <v>61</v>
      </c>
      <c r="C59" t="s">
        <v>24</v>
      </c>
      <c r="D59">
        <v>3215</v>
      </c>
      <c r="E59">
        <v>0</v>
      </c>
      <c r="F59">
        <v>0</v>
      </c>
      <c r="G59" s="8">
        <f t="shared" si="0"/>
        <v>0</v>
      </c>
    </row>
    <row r="60" spans="2:7" x14ac:dyDescent="0.25">
      <c r="C60" t="s">
        <v>23</v>
      </c>
      <c r="D60">
        <v>0</v>
      </c>
      <c r="E60">
        <v>476</v>
      </c>
      <c r="F60">
        <v>0</v>
      </c>
      <c r="G60" s="8">
        <f t="shared" si="0"/>
        <v>1</v>
      </c>
    </row>
    <row r="61" spans="2:7" x14ac:dyDescent="0.25">
      <c r="C61" t="s">
        <v>25</v>
      </c>
      <c r="D61">
        <v>0</v>
      </c>
      <c r="E61">
        <v>0</v>
      </c>
      <c r="F61">
        <v>1179</v>
      </c>
      <c r="G61" s="8" t="e">
        <f t="shared" si="0"/>
        <v>#DIV/0!</v>
      </c>
    </row>
    <row r="62" spans="2:7" x14ac:dyDescent="0.25">
      <c r="B62" t="s">
        <v>62</v>
      </c>
      <c r="C62" t="s">
        <v>63</v>
      </c>
      <c r="D62">
        <v>2263</v>
      </c>
      <c r="E62">
        <v>318</v>
      </c>
      <c r="F62">
        <v>536</v>
      </c>
      <c r="G62" s="8">
        <f t="shared" si="0"/>
        <v>0.12320805889190237</v>
      </c>
    </row>
    <row r="63" spans="2:7" x14ac:dyDescent="0.25">
      <c r="C63" t="s">
        <v>64</v>
      </c>
      <c r="D63">
        <v>178</v>
      </c>
      <c r="E63">
        <v>29</v>
      </c>
      <c r="F63">
        <v>37</v>
      </c>
      <c r="G63" s="8">
        <f t="shared" si="0"/>
        <v>0.14009661835748793</v>
      </c>
    </row>
    <row r="64" spans="2:7" x14ac:dyDescent="0.25">
      <c r="C64" t="s">
        <v>65</v>
      </c>
      <c r="D64">
        <v>91</v>
      </c>
      <c r="E64">
        <v>13</v>
      </c>
      <c r="F64">
        <v>19</v>
      </c>
      <c r="G64" s="8">
        <f t="shared" si="0"/>
        <v>0.125</v>
      </c>
    </row>
    <row r="65" spans="2:7" x14ac:dyDescent="0.25">
      <c r="C65" t="s">
        <v>25</v>
      </c>
      <c r="D65">
        <v>683</v>
      </c>
      <c r="E65">
        <v>116</v>
      </c>
      <c r="F65">
        <v>587</v>
      </c>
      <c r="G65" s="8">
        <f t="shared" si="0"/>
        <v>0.14518147684605756</v>
      </c>
    </row>
    <row r="66" spans="2:7" x14ac:dyDescent="0.25">
      <c r="B66" t="s">
        <v>66</v>
      </c>
      <c r="C66" t="s">
        <v>97</v>
      </c>
      <c r="D66">
        <v>1453</v>
      </c>
      <c r="E66">
        <v>145</v>
      </c>
      <c r="F66">
        <v>228</v>
      </c>
      <c r="G66" s="8">
        <f t="shared" si="0"/>
        <v>9.0738423028785986E-2</v>
      </c>
    </row>
    <row r="67" spans="2:7" x14ac:dyDescent="0.25">
      <c r="C67" t="s">
        <v>52</v>
      </c>
      <c r="D67">
        <v>676</v>
      </c>
      <c r="E67">
        <v>125</v>
      </c>
      <c r="F67">
        <v>138</v>
      </c>
      <c r="G67" s="8">
        <f t="shared" ref="G67:G81" si="1">E67/(D67+E67)</f>
        <v>0.1560549313358302</v>
      </c>
    </row>
    <row r="68" spans="2:7" x14ac:dyDescent="0.25">
      <c r="C68" t="s">
        <v>11</v>
      </c>
      <c r="D68">
        <v>34</v>
      </c>
      <c r="E68">
        <v>7</v>
      </c>
      <c r="F68">
        <v>2</v>
      </c>
      <c r="G68" s="8">
        <f t="shared" si="1"/>
        <v>0.17073170731707318</v>
      </c>
    </row>
    <row r="69" spans="2:7" x14ac:dyDescent="0.25">
      <c r="C69" t="s">
        <v>25</v>
      </c>
      <c r="D69">
        <v>1052</v>
      </c>
      <c r="E69">
        <v>199</v>
      </c>
      <c r="F69">
        <v>811</v>
      </c>
      <c r="G69" s="8">
        <f t="shared" si="1"/>
        <v>0.15907274180655476</v>
      </c>
    </row>
    <row r="70" spans="2:7" x14ac:dyDescent="0.25">
      <c r="B70" t="s">
        <v>70</v>
      </c>
      <c r="C70" t="s">
        <v>71</v>
      </c>
      <c r="D70">
        <v>658</v>
      </c>
      <c r="E70">
        <v>69</v>
      </c>
      <c r="F70">
        <v>96</v>
      </c>
      <c r="G70" s="8">
        <f t="shared" si="1"/>
        <v>9.4910591471801919E-2</v>
      </c>
    </row>
    <row r="71" spans="2:7" x14ac:dyDescent="0.25">
      <c r="C71" t="s">
        <v>72</v>
      </c>
      <c r="D71">
        <v>527</v>
      </c>
      <c r="E71">
        <v>92</v>
      </c>
      <c r="F71">
        <v>107</v>
      </c>
      <c r="G71" s="8">
        <f t="shared" si="1"/>
        <v>0.14862681744749595</v>
      </c>
    </row>
    <row r="72" spans="2:7" x14ac:dyDescent="0.25">
      <c r="C72" t="s">
        <v>73</v>
      </c>
      <c r="D72">
        <v>289</v>
      </c>
      <c r="E72">
        <v>38</v>
      </c>
      <c r="F72">
        <v>36</v>
      </c>
      <c r="G72" s="8">
        <f t="shared" si="1"/>
        <v>0.11620795107033639</v>
      </c>
    </row>
    <row r="73" spans="2:7" x14ac:dyDescent="0.25">
      <c r="C73" t="s">
        <v>74</v>
      </c>
      <c r="D73">
        <v>219</v>
      </c>
      <c r="E73">
        <v>30</v>
      </c>
      <c r="F73">
        <v>42</v>
      </c>
      <c r="G73" s="8">
        <f t="shared" si="1"/>
        <v>0.12048192771084337</v>
      </c>
    </row>
    <row r="74" spans="2:7" x14ac:dyDescent="0.25">
      <c r="C74" t="s">
        <v>75</v>
      </c>
      <c r="D74">
        <v>128</v>
      </c>
      <c r="E74">
        <v>11</v>
      </c>
      <c r="F74">
        <v>18</v>
      </c>
      <c r="G74" s="8">
        <f t="shared" si="1"/>
        <v>7.9136690647482008E-2</v>
      </c>
    </row>
    <row r="75" spans="2:7" x14ac:dyDescent="0.25">
      <c r="C75" t="s">
        <v>76</v>
      </c>
      <c r="D75">
        <v>75</v>
      </c>
      <c r="E75">
        <v>5</v>
      </c>
      <c r="F75">
        <v>10</v>
      </c>
      <c r="G75" s="8">
        <f t="shared" si="1"/>
        <v>6.25E-2</v>
      </c>
    </row>
    <row r="76" spans="2:7" x14ac:dyDescent="0.25">
      <c r="C76" t="s">
        <v>77</v>
      </c>
      <c r="D76">
        <v>18</v>
      </c>
      <c r="E76">
        <v>2</v>
      </c>
      <c r="F76">
        <v>1</v>
      </c>
      <c r="G76" s="8">
        <f t="shared" si="1"/>
        <v>0.1</v>
      </c>
    </row>
    <row r="77" spans="2:7" x14ac:dyDescent="0.25">
      <c r="C77" t="s">
        <v>78</v>
      </c>
      <c r="D77">
        <v>6</v>
      </c>
      <c r="E77">
        <v>3</v>
      </c>
      <c r="F77">
        <v>1</v>
      </c>
      <c r="G77" s="8">
        <f t="shared" si="1"/>
        <v>0.33333333333333331</v>
      </c>
    </row>
    <row r="78" spans="2:7" x14ac:dyDescent="0.25">
      <c r="C78" t="s">
        <v>79</v>
      </c>
      <c r="D78">
        <v>3</v>
      </c>
      <c r="E78">
        <v>0</v>
      </c>
      <c r="F78">
        <v>0</v>
      </c>
      <c r="G78" s="8">
        <f t="shared" si="1"/>
        <v>0</v>
      </c>
    </row>
    <row r="79" spans="2:7" x14ac:dyDescent="0.25">
      <c r="C79" t="s">
        <v>25</v>
      </c>
      <c r="D79">
        <v>1292</v>
      </c>
      <c r="E79">
        <v>226</v>
      </c>
      <c r="F79">
        <v>868</v>
      </c>
      <c r="G79" s="8">
        <f t="shared" si="1"/>
        <v>0.14888010540184454</v>
      </c>
    </row>
    <row r="80" spans="2:7" x14ac:dyDescent="0.25">
      <c r="B80" t="s">
        <v>98</v>
      </c>
      <c r="C80" t="b">
        <v>0</v>
      </c>
      <c r="D80">
        <v>2508</v>
      </c>
      <c r="E80">
        <v>389</v>
      </c>
      <c r="F80">
        <v>758</v>
      </c>
      <c r="G80" s="8">
        <f t="shared" si="1"/>
        <v>0.13427683810838797</v>
      </c>
    </row>
    <row r="81" spans="3:7" x14ac:dyDescent="0.25">
      <c r="C81" t="b">
        <v>1</v>
      </c>
      <c r="D81">
        <v>707</v>
      </c>
      <c r="E81">
        <v>87</v>
      </c>
      <c r="F81">
        <v>421</v>
      </c>
      <c r="G81" s="8">
        <f t="shared" si="1"/>
        <v>0.10957178841309824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F87C6-2975-4B4B-8F71-08223C6727DF}">
  <dimension ref="B1:N99"/>
  <sheetViews>
    <sheetView tabSelected="1" topLeftCell="A37" workbookViewId="0">
      <selection activeCell="B69" sqref="B69:E71"/>
    </sheetView>
  </sheetViews>
  <sheetFormatPr defaultRowHeight="15" x14ac:dyDescent="0.25"/>
  <cols>
    <col min="1" max="1" width="21.42578125" bestFit="1" customWidth="1"/>
    <col min="2" max="2" width="26.5703125" customWidth="1"/>
    <col min="3" max="3" width="14.7109375" customWidth="1"/>
    <col min="4" max="5" width="11.7109375" customWidth="1"/>
    <col min="6" max="6" width="18.7109375" style="1" customWidth="1"/>
  </cols>
  <sheetData>
    <row r="1" spans="2:14" x14ac:dyDescent="0.25">
      <c r="B1" s="2" t="s">
        <v>93</v>
      </c>
      <c r="C1" s="2" t="s">
        <v>99</v>
      </c>
      <c r="D1" s="2" t="s">
        <v>100</v>
      </c>
      <c r="E1" s="2" t="s">
        <v>25</v>
      </c>
      <c r="F1" s="5" t="s">
        <v>101</v>
      </c>
    </row>
    <row r="2" spans="2:14" x14ac:dyDescent="0.25">
      <c r="B2" s="4" t="s">
        <v>82</v>
      </c>
      <c r="C2">
        <f>SUM(C4:C5)</f>
        <v>3215</v>
      </c>
      <c r="D2">
        <f>SUM(D4:D5)</f>
        <v>476</v>
      </c>
      <c r="E2">
        <f>E4+E5</f>
        <v>1179</v>
      </c>
      <c r="F2" s="1">
        <f>Table22[[#This Row],[Ebike]]/SUM(Table22[[#This Row],[Pedal Bike]:[Missing]])</f>
        <v>9.7741273100616019E-2</v>
      </c>
    </row>
    <row r="3" spans="2:14" x14ac:dyDescent="0.25">
      <c r="B3" t="s">
        <v>92</v>
      </c>
    </row>
    <row r="4" spans="2:14" x14ac:dyDescent="0.25">
      <c r="B4" t="s">
        <v>7</v>
      </c>
      <c r="C4">
        <v>2237</v>
      </c>
      <c r="D4">
        <v>359</v>
      </c>
      <c r="E4">
        <v>638</v>
      </c>
      <c r="F4" s="1">
        <f>Table22[[#This Row],[Ebike]]/SUM(Table22[[#This Row],[Pedal Bike]:[Missing]])</f>
        <v>0.11100803957946816</v>
      </c>
    </row>
    <row r="5" spans="2:14" x14ac:dyDescent="0.25">
      <c r="B5" t="s">
        <v>8</v>
      </c>
      <c r="C5">
        <v>978</v>
      </c>
      <c r="D5">
        <v>117</v>
      </c>
      <c r="E5">
        <v>541</v>
      </c>
      <c r="F5" s="1">
        <f>Table22[[#This Row],[Ebike]]/SUM(Table22[[#This Row],[Pedal Bike]:[Missing]])</f>
        <v>7.1515892420537894E-2</v>
      </c>
    </row>
    <row r="6" spans="2:14" x14ac:dyDescent="0.25">
      <c r="B6" s="4" t="s">
        <v>66</v>
      </c>
      <c r="C6" s="4"/>
      <c r="D6" s="4"/>
      <c r="E6" s="4"/>
    </row>
    <row r="7" spans="2:14" x14ac:dyDescent="0.25">
      <c r="B7" t="s">
        <v>97</v>
      </c>
      <c r="C7">
        <v>1453</v>
      </c>
      <c r="D7">
        <v>145</v>
      </c>
      <c r="E7">
        <v>228</v>
      </c>
      <c r="F7" s="1">
        <f>Table22[[#This Row],[Ebike]]/SUM(Table22[[#This Row],[Pedal Bike]:[Missing]])</f>
        <v>7.9408543263964945E-2</v>
      </c>
    </row>
    <row r="8" spans="2:14" x14ac:dyDescent="0.25">
      <c r="B8" t="s">
        <v>52</v>
      </c>
      <c r="C8">
        <v>676</v>
      </c>
      <c r="D8">
        <v>125</v>
      </c>
      <c r="E8">
        <v>138</v>
      </c>
      <c r="F8" s="1">
        <f>Table22[[#This Row],[Ebike]]/SUM(Table22[[#This Row],[Pedal Bike]:[Missing]])</f>
        <v>0.13312034078807242</v>
      </c>
    </row>
    <row r="9" spans="2:14" x14ac:dyDescent="0.25">
      <c r="B9" t="s">
        <v>11</v>
      </c>
      <c r="C9">
        <v>34</v>
      </c>
      <c r="D9">
        <v>7</v>
      </c>
      <c r="E9">
        <v>2</v>
      </c>
      <c r="F9" s="1">
        <f>Table22[[#This Row],[Ebike]]/SUM(Table22[[#This Row],[Pedal Bike]:[Missing]])</f>
        <v>0.16279069767441862</v>
      </c>
    </row>
    <row r="10" spans="2:14" x14ac:dyDescent="0.25">
      <c r="B10" t="s">
        <v>25</v>
      </c>
      <c r="C10">
        <v>1052</v>
      </c>
      <c r="D10">
        <v>199</v>
      </c>
      <c r="E10">
        <v>811</v>
      </c>
      <c r="F10" s="1">
        <f>Table22[[#This Row],[Ebike]]/SUM(Table22[[#This Row],[Pedal Bike]:[Missing]])</f>
        <v>9.6508244422890396E-2</v>
      </c>
      <c r="J10" s="7" t="s">
        <v>79</v>
      </c>
      <c r="K10" s="7">
        <v>3</v>
      </c>
      <c r="L10" s="7">
        <v>0</v>
      </c>
      <c r="M10" s="7">
        <v>0</v>
      </c>
      <c r="N10" s="8">
        <f>L10/(K10+L10)</f>
        <v>0</v>
      </c>
    </row>
    <row r="11" spans="2:14" x14ac:dyDescent="0.25">
      <c r="B11" s="4" t="s">
        <v>70</v>
      </c>
      <c r="C11" s="4"/>
      <c r="D11" s="4"/>
      <c r="E11" s="4"/>
      <c r="J11" s="7" t="s">
        <v>77</v>
      </c>
      <c r="K11" s="7">
        <v>18</v>
      </c>
      <c r="L11" s="7">
        <v>2</v>
      </c>
      <c r="M11" s="7">
        <v>1</v>
      </c>
      <c r="N11" s="8">
        <f>L11/(K11+L11)</f>
        <v>0.1</v>
      </c>
    </row>
    <row r="12" spans="2:14" x14ac:dyDescent="0.25">
      <c r="B12" s="7" t="s">
        <v>79</v>
      </c>
      <c r="C12" s="7">
        <v>3</v>
      </c>
      <c r="D12" s="7">
        <v>0</v>
      </c>
      <c r="E12" s="7">
        <v>0</v>
      </c>
      <c r="F12" s="1">
        <f>Table22[[#This Row],[Ebike]]/SUM(Table22[[#This Row],[Pedal Bike]:[Missing]])</f>
        <v>0</v>
      </c>
      <c r="J12" s="7" t="s">
        <v>71</v>
      </c>
      <c r="K12" s="7">
        <v>658</v>
      </c>
      <c r="L12" s="7">
        <v>69</v>
      </c>
      <c r="M12" s="7">
        <v>96</v>
      </c>
      <c r="N12" s="8">
        <f t="shared" ref="N12:N19" si="0">L12/(K12+L12)</f>
        <v>9.4910591471801919E-2</v>
      </c>
    </row>
    <row r="13" spans="2:14" x14ac:dyDescent="0.25">
      <c r="B13" s="7" t="s">
        <v>77</v>
      </c>
      <c r="C13" s="7">
        <v>18</v>
      </c>
      <c r="D13" s="7">
        <v>2</v>
      </c>
      <c r="E13" s="7">
        <v>1</v>
      </c>
      <c r="F13" s="1">
        <f>Table22[[#This Row],[Ebike]]/SUM(Table22[[#This Row],[Pedal Bike]:[Missing]])</f>
        <v>9.5238095238095233E-2</v>
      </c>
      <c r="J13" s="7" t="s">
        <v>72</v>
      </c>
      <c r="K13" s="7">
        <v>527</v>
      </c>
      <c r="L13" s="7">
        <v>92</v>
      </c>
      <c r="M13" s="7">
        <v>107</v>
      </c>
      <c r="N13" s="8">
        <f t="shared" si="0"/>
        <v>0.14862681744749595</v>
      </c>
    </row>
    <row r="14" spans="2:14" x14ac:dyDescent="0.25">
      <c r="B14" s="7" t="s">
        <v>71</v>
      </c>
      <c r="C14" s="7">
        <v>658</v>
      </c>
      <c r="D14" s="7">
        <v>69</v>
      </c>
      <c r="E14" s="7">
        <v>96</v>
      </c>
      <c r="F14" s="1">
        <f>Table22[[#This Row],[Ebike]]/SUM(Table22[[#This Row],[Pedal Bike]:[Missing]])</f>
        <v>8.3839611178614826E-2</v>
      </c>
      <c r="J14" s="7" t="s">
        <v>73</v>
      </c>
      <c r="K14" s="7">
        <v>289</v>
      </c>
      <c r="L14" s="7">
        <v>38</v>
      </c>
      <c r="M14" s="7">
        <v>36</v>
      </c>
      <c r="N14" s="8">
        <f t="shared" si="0"/>
        <v>0.11620795107033639</v>
      </c>
    </row>
    <row r="15" spans="2:14" x14ac:dyDescent="0.25">
      <c r="B15" s="7" t="s">
        <v>72</v>
      </c>
      <c r="C15" s="7">
        <v>527</v>
      </c>
      <c r="D15" s="7">
        <v>92</v>
      </c>
      <c r="E15" s="7">
        <v>107</v>
      </c>
      <c r="F15" s="1">
        <f>Table22[[#This Row],[Ebike]]/SUM(Table22[[#This Row],[Pedal Bike]:[Missing]])</f>
        <v>0.12672176308539945</v>
      </c>
      <c r="J15" s="7" t="s">
        <v>74</v>
      </c>
      <c r="K15" s="7">
        <v>219</v>
      </c>
      <c r="L15" s="7">
        <v>30</v>
      </c>
      <c r="M15" s="7">
        <v>42</v>
      </c>
      <c r="N15" s="8">
        <f t="shared" si="0"/>
        <v>0.12048192771084337</v>
      </c>
    </row>
    <row r="16" spans="2:14" x14ac:dyDescent="0.25">
      <c r="B16" s="7" t="s">
        <v>73</v>
      </c>
      <c r="C16" s="7">
        <v>289</v>
      </c>
      <c r="D16" s="7">
        <v>38</v>
      </c>
      <c r="E16" s="7">
        <v>36</v>
      </c>
      <c r="F16" s="1">
        <f>Table22[[#This Row],[Ebike]]/SUM(Table22[[#This Row],[Pedal Bike]:[Missing]])</f>
        <v>0.1046831955922865</v>
      </c>
      <c r="J16" s="7" t="s">
        <v>75</v>
      </c>
      <c r="K16" s="7">
        <v>128</v>
      </c>
      <c r="L16" s="7">
        <v>11</v>
      </c>
      <c r="M16" s="7">
        <v>18</v>
      </c>
      <c r="N16" s="8">
        <f t="shared" si="0"/>
        <v>7.9136690647482008E-2</v>
      </c>
    </row>
    <row r="17" spans="2:14" x14ac:dyDescent="0.25">
      <c r="B17" s="7" t="s">
        <v>74</v>
      </c>
      <c r="C17" s="7">
        <v>219</v>
      </c>
      <c r="D17" s="7">
        <v>30</v>
      </c>
      <c r="E17" s="7">
        <v>42</v>
      </c>
      <c r="F17" s="1">
        <f>Table22[[#This Row],[Ebike]]/SUM(Table22[[#This Row],[Pedal Bike]:[Missing]])</f>
        <v>0.10309278350515463</v>
      </c>
      <c r="J17" s="7" t="s">
        <v>76</v>
      </c>
      <c r="K17" s="7">
        <v>75</v>
      </c>
      <c r="L17" s="7">
        <v>5</v>
      </c>
      <c r="M17" s="7">
        <v>10</v>
      </c>
      <c r="N17" s="8">
        <f t="shared" si="0"/>
        <v>6.25E-2</v>
      </c>
    </row>
    <row r="18" spans="2:14" x14ac:dyDescent="0.25">
      <c r="B18" s="7" t="s">
        <v>75</v>
      </c>
      <c r="C18" s="7">
        <v>128</v>
      </c>
      <c r="D18" s="7">
        <v>11</v>
      </c>
      <c r="E18" s="7">
        <v>18</v>
      </c>
      <c r="F18" s="1">
        <f>Table22[[#This Row],[Ebike]]/SUM(Table22[[#This Row],[Pedal Bike]:[Missing]])</f>
        <v>7.0063694267515922E-2</v>
      </c>
      <c r="J18" s="7" t="s">
        <v>78</v>
      </c>
      <c r="K18" s="7">
        <v>6</v>
      </c>
      <c r="L18" s="7">
        <v>3</v>
      </c>
      <c r="M18" s="7">
        <v>1</v>
      </c>
      <c r="N18" s="8">
        <f t="shared" si="0"/>
        <v>0.33333333333333331</v>
      </c>
    </row>
    <row r="19" spans="2:14" x14ac:dyDescent="0.25">
      <c r="B19" s="7" t="s">
        <v>76</v>
      </c>
      <c r="C19" s="7">
        <v>75</v>
      </c>
      <c r="D19" s="7">
        <v>5</v>
      </c>
      <c r="E19" s="7">
        <v>10</v>
      </c>
      <c r="F19" s="1">
        <f>Table22[[#This Row],[Ebike]]/SUM(Table22[[#This Row],[Pedal Bike]:[Missing]])</f>
        <v>5.5555555555555552E-2</v>
      </c>
      <c r="J19" s="7" t="s">
        <v>25</v>
      </c>
      <c r="K19" s="7">
        <v>1292</v>
      </c>
      <c r="L19" s="7">
        <v>226</v>
      </c>
      <c r="M19" s="7">
        <v>868</v>
      </c>
      <c r="N19" s="8">
        <f t="shared" si="0"/>
        <v>0.14888010540184454</v>
      </c>
    </row>
    <row r="20" spans="2:14" x14ac:dyDescent="0.25">
      <c r="B20" s="7" t="s">
        <v>78</v>
      </c>
      <c r="C20" s="7">
        <v>6</v>
      </c>
      <c r="D20" s="7">
        <v>3</v>
      </c>
      <c r="E20" s="7">
        <v>1</v>
      </c>
      <c r="F20" s="1">
        <f>Table22[[#This Row],[Ebike]]/SUM(Table22[[#This Row],[Pedal Bike]:[Missing]])</f>
        <v>0.3</v>
      </c>
    </row>
    <row r="21" spans="2:14" x14ac:dyDescent="0.25">
      <c r="B21" s="7" t="s">
        <v>25</v>
      </c>
      <c r="C21" s="7">
        <v>1292</v>
      </c>
      <c r="D21" s="7">
        <v>226</v>
      </c>
      <c r="E21" s="7">
        <v>868</v>
      </c>
      <c r="F21" s="1">
        <f>Table22[[#This Row],[Ebike]]/SUM(Table22[[#This Row],[Pedal Bike]:[Missing]])</f>
        <v>9.4719195305951381E-2</v>
      </c>
    </row>
    <row r="22" spans="2:14" x14ac:dyDescent="0.25">
      <c r="B22" s="4" t="s">
        <v>53</v>
      </c>
      <c r="C22" s="4"/>
      <c r="D22" s="4"/>
      <c r="E22" s="4"/>
    </row>
    <row r="23" spans="2:14" x14ac:dyDescent="0.25">
      <c r="B23" t="s">
        <v>54</v>
      </c>
      <c r="C23">
        <v>1896</v>
      </c>
      <c r="D23">
        <v>255</v>
      </c>
      <c r="E23">
        <v>447</v>
      </c>
      <c r="F23" s="1">
        <f>Table22[[#This Row],[Ebike]]/SUM(Table22[[#This Row],[Pedal Bike]:[Missing]])</f>
        <v>9.8152424942263283E-2</v>
      </c>
    </row>
    <row r="24" spans="2:14" x14ac:dyDescent="0.25">
      <c r="B24" t="s">
        <v>55</v>
      </c>
      <c r="C24">
        <v>387</v>
      </c>
      <c r="D24">
        <v>53</v>
      </c>
      <c r="E24">
        <v>81</v>
      </c>
      <c r="F24" s="1">
        <f>Table22[[#This Row],[Ebike]]/SUM(Table22[[#This Row],[Pedal Bike]:[Missing]])</f>
        <v>0.1017274472168906</v>
      </c>
    </row>
    <row r="25" spans="2:14" x14ac:dyDescent="0.25">
      <c r="B25" t="s">
        <v>56</v>
      </c>
      <c r="C25">
        <v>246</v>
      </c>
      <c r="D25">
        <v>44</v>
      </c>
      <c r="E25">
        <v>52</v>
      </c>
      <c r="F25" s="1">
        <f>Table22[[#This Row],[Ebike]]/SUM(Table22[[#This Row],[Pedal Bike]:[Missing]])</f>
        <v>0.12865497076023391</v>
      </c>
    </row>
    <row r="26" spans="2:14" x14ac:dyDescent="0.25">
      <c r="B26" t="s">
        <v>25</v>
      </c>
      <c r="C26">
        <v>686</v>
      </c>
      <c r="D26">
        <v>124</v>
      </c>
      <c r="E26">
        <v>599</v>
      </c>
      <c r="F26" s="1">
        <f>Table22[[#This Row],[Ebike]]/SUM(Table22[[#This Row],[Pedal Bike]:[Missing]])</f>
        <v>8.8005677785663594E-2</v>
      </c>
    </row>
    <row r="27" spans="2:14" x14ac:dyDescent="0.25">
      <c r="B27" s="4" t="s">
        <v>91</v>
      </c>
      <c r="C27" s="4"/>
      <c r="D27" s="4"/>
      <c r="E27" s="4"/>
    </row>
    <row r="28" spans="2:14" x14ac:dyDescent="0.25">
      <c r="B28" t="s">
        <v>10</v>
      </c>
      <c r="C28">
        <v>2809</v>
      </c>
      <c r="D28">
        <v>404</v>
      </c>
      <c r="E28">
        <v>1035</v>
      </c>
      <c r="F28" s="1">
        <f>Table22[[#This Row],[Ebike]]/SUM(Table22[[#This Row],[Pedal Bike]:[Missing]])</f>
        <v>9.5103578154425605E-2</v>
      </c>
    </row>
    <row r="29" spans="2:14" x14ac:dyDescent="0.25">
      <c r="B29" t="s">
        <v>11</v>
      </c>
      <c r="C29">
        <v>116</v>
      </c>
      <c r="D29">
        <v>14</v>
      </c>
      <c r="E29">
        <v>49</v>
      </c>
      <c r="F29" s="1">
        <f>Table22[[#This Row],[Ebike]]/SUM(Table22[[#This Row],[Pedal Bike]:[Missing]])</f>
        <v>7.8212290502793297E-2</v>
      </c>
    </row>
    <row r="30" spans="2:14" x14ac:dyDescent="0.25">
      <c r="B30" t="s">
        <v>12</v>
      </c>
      <c r="C30">
        <v>71</v>
      </c>
      <c r="D30">
        <v>17</v>
      </c>
      <c r="E30">
        <v>25</v>
      </c>
      <c r="F30" s="1">
        <f>Table22[[#This Row],[Ebike]]/SUM(Table22[[#This Row],[Pedal Bike]:[Missing]])</f>
        <v>0.15044247787610621</v>
      </c>
    </row>
    <row r="31" spans="2:14" x14ac:dyDescent="0.25">
      <c r="B31" t="s">
        <v>13</v>
      </c>
      <c r="C31">
        <v>63</v>
      </c>
      <c r="D31">
        <v>13</v>
      </c>
      <c r="E31">
        <v>13</v>
      </c>
      <c r="F31" s="1">
        <f>Table22[[#This Row],[Ebike]]/SUM(Table22[[#This Row],[Pedal Bike]:[Missing]])</f>
        <v>0.14606741573033707</v>
      </c>
    </row>
    <row r="32" spans="2:14" x14ac:dyDescent="0.25">
      <c r="B32" t="s">
        <v>14</v>
      </c>
      <c r="C32">
        <v>38</v>
      </c>
      <c r="D32">
        <v>6</v>
      </c>
      <c r="E32">
        <v>16</v>
      </c>
      <c r="F32" s="1">
        <f>Table22[[#This Row],[Ebike]]/SUM(Table22[[#This Row],[Pedal Bike]:[Missing]])</f>
        <v>0.1</v>
      </c>
    </row>
    <row r="33" spans="2:6" x14ac:dyDescent="0.25">
      <c r="B33" t="s">
        <v>15</v>
      </c>
      <c r="C33">
        <v>28</v>
      </c>
      <c r="D33">
        <v>6</v>
      </c>
      <c r="E33">
        <v>24</v>
      </c>
      <c r="F33" s="1">
        <f>Table22[[#This Row],[Ebike]]/SUM(Table22[[#This Row],[Pedal Bike]:[Missing]])</f>
        <v>0.10344827586206896</v>
      </c>
    </row>
    <row r="34" spans="2:6" x14ac:dyDescent="0.25">
      <c r="B34" t="s">
        <v>16</v>
      </c>
      <c r="C34">
        <v>27</v>
      </c>
      <c r="D34">
        <v>7</v>
      </c>
      <c r="E34">
        <v>3</v>
      </c>
      <c r="F34" s="1">
        <f>Table22[[#This Row],[Ebike]]/SUM(Table22[[#This Row],[Pedal Bike]:[Missing]])</f>
        <v>0.1891891891891892</v>
      </c>
    </row>
    <row r="35" spans="2:6" x14ac:dyDescent="0.25">
      <c r="B35" t="s">
        <v>17</v>
      </c>
      <c r="C35">
        <v>27</v>
      </c>
      <c r="D35">
        <v>2</v>
      </c>
      <c r="E35">
        <v>8</v>
      </c>
      <c r="F35" s="1">
        <f>Table22[[#This Row],[Ebike]]/SUM(Table22[[#This Row],[Pedal Bike]:[Missing]])</f>
        <v>5.4054054054054057E-2</v>
      </c>
    </row>
    <row r="36" spans="2:6" x14ac:dyDescent="0.25">
      <c r="B36" t="s">
        <v>18</v>
      </c>
      <c r="C36">
        <v>16</v>
      </c>
      <c r="D36">
        <v>3</v>
      </c>
      <c r="E36">
        <v>3</v>
      </c>
      <c r="F36" s="1">
        <f>Table22[[#This Row],[Ebike]]/SUM(Table22[[#This Row],[Pedal Bike]:[Missing]])</f>
        <v>0.13636363636363635</v>
      </c>
    </row>
    <row r="37" spans="2:6" x14ac:dyDescent="0.25">
      <c r="B37" t="s">
        <v>19</v>
      </c>
      <c r="C37">
        <v>7</v>
      </c>
      <c r="D37">
        <v>3</v>
      </c>
      <c r="E37">
        <v>0</v>
      </c>
      <c r="F37" s="1">
        <f>Table22[[#This Row],[Ebike]]/SUM(Table22[[#This Row],[Pedal Bike]:[Missing]])</f>
        <v>0.3</v>
      </c>
    </row>
    <row r="38" spans="2:6" x14ac:dyDescent="0.25">
      <c r="B38" t="s">
        <v>20</v>
      </c>
      <c r="C38">
        <v>7</v>
      </c>
      <c r="D38">
        <v>1</v>
      </c>
      <c r="E38">
        <v>1</v>
      </c>
      <c r="F38" s="1">
        <f>Table22[[#This Row],[Ebike]]/SUM(Table22[[#This Row],[Pedal Bike]:[Missing]])</f>
        <v>0.1111111111111111</v>
      </c>
    </row>
    <row r="39" spans="2:6" x14ac:dyDescent="0.25">
      <c r="B39" t="s">
        <v>21</v>
      </c>
      <c r="C39">
        <v>6</v>
      </c>
      <c r="D39">
        <v>0</v>
      </c>
      <c r="E39">
        <v>2</v>
      </c>
      <c r="F39" s="1">
        <f>Table22[[#This Row],[Ebike]]/SUM(Table22[[#This Row],[Pedal Bike]:[Missing]])</f>
        <v>0</v>
      </c>
    </row>
    <row r="40" spans="2:6" x14ac:dyDescent="0.25">
      <c r="B40" s="4" t="s">
        <v>62</v>
      </c>
      <c r="C40" s="4"/>
      <c r="D40" s="4"/>
      <c r="E40" s="4"/>
    </row>
    <row r="41" spans="2:6" x14ac:dyDescent="0.25">
      <c r="B41" t="s">
        <v>63</v>
      </c>
      <c r="C41">
        <v>2263</v>
      </c>
      <c r="D41">
        <v>318</v>
      </c>
      <c r="E41">
        <v>536</v>
      </c>
      <c r="F41" s="1">
        <f>Table22[[#This Row],[Ebike]]/SUM(Table22[[#This Row],[Pedal Bike]:[Missing]])</f>
        <v>0.10202117420596728</v>
      </c>
    </row>
    <row r="42" spans="2:6" x14ac:dyDescent="0.25">
      <c r="B42" t="s">
        <v>64</v>
      </c>
      <c r="C42">
        <v>178</v>
      </c>
      <c r="D42">
        <v>29</v>
      </c>
      <c r="E42">
        <v>37</v>
      </c>
      <c r="F42" s="1">
        <f>Table22[[#This Row],[Ebike]]/SUM(Table22[[#This Row],[Pedal Bike]:[Missing]])</f>
        <v>0.11885245901639344</v>
      </c>
    </row>
    <row r="43" spans="2:6" x14ac:dyDescent="0.25">
      <c r="B43" t="s">
        <v>65</v>
      </c>
      <c r="C43">
        <v>91</v>
      </c>
      <c r="D43">
        <v>13</v>
      </c>
      <c r="E43">
        <v>19</v>
      </c>
      <c r="F43" s="1">
        <f>Table22[[#This Row],[Ebike]]/SUM(Table22[[#This Row],[Pedal Bike]:[Missing]])</f>
        <v>0.10569105691056911</v>
      </c>
    </row>
    <row r="44" spans="2:6" x14ac:dyDescent="0.25">
      <c r="B44" t="s">
        <v>25</v>
      </c>
      <c r="C44">
        <v>683</v>
      </c>
      <c r="D44">
        <v>116</v>
      </c>
      <c r="E44">
        <v>587</v>
      </c>
      <c r="F44" s="1">
        <f>Table22[[#This Row],[Ebike]]/SUM(Table22[[#This Row],[Pedal Bike]:[Missing]])</f>
        <v>8.3694083694083696E-2</v>
      </c>
    </row>
    <row r="45" spans="2:6" x14ac:dyDescent="0.25">
      <c r="B45" s="4" t="s">
        <v>90</v>
      </c>
      <c r="C45" s="4"/>
      <c r="D45" s="4"/>
      <c r="E45" s="4"/>
    </row>
    <row r="46" spans="2:6" x14ac:dyDescent="0.25">
      <c r="B46" t="s">
        <v>27</v>
      </c>
      <c r="C46">
        <v>1736</v>
      </c>
      <c r="D46">
        <v>265</v>
      </c>
      <c r="E46">
        <v>522</v>
      </c>
      <c r="F46" s="1">
        <f>Table22[[#This Row],[Ebike]]/SUM(Table22[[#This Row],[Pedal Bike]:[Missing]])</f>
        <v>0.10503369005152596</v>
      </c>
    </row>
    <row r="47" spans="2:6" x14ac:dyDescent="0.25">
      <c r="B47" t="s">
        <v>28</v>
      </c>
      <c r="C47">
        <v>575</v>
      </c>
      <c r="D47">
        <v>44</v>
      </c>
      <c r="E47">
        <v>106</v>
      </c>
      <c r="F47" s="1">
        <f>Table22[[#This Row],[Ebike]]/SUM(Table22[[#This Row],[Pedal Bike]:[Missing]])</f>
        <v>6.0689655172413794E-2</v>
      </c>
    </row>
    <row r="48" spans="2:6" x14ac:dyDescent="0.25">
      <c r="B48" t="s">
        <v>29</v>
      </c>
      <c r="C48">
        <v>389</v>
      </c>
      <c r="D48">
        <v>101</v>
      </c>
      <c r="E48">
        <v>75</v>
      </c>
      <c r="F48" s="1">
        <f>Table22[[#This Row],[Ebike]]/SUM(Table22[[#This Row],[Pedal Bike]:[Missing]])</f>
        <v>0.17876106194690267</v>
      </c>
    </row>
    <row r="49" spans="2:6" x14ac:dyDescent="0.25">
      <c r="B49" t="s">
        <v>30</v>
      </c>
      <c r="C49">
        <v>185</v>
      </c>
      <c r="D49">
        <v>27</v>
      </c>
      <c r="E49">
        <v>45</v>
      </c>
      <c r="F49" s="1">
        <f>Table22[[#This Row],[Ebike]]/SUM(Table22[[#This Row],[Pedal Bike]:[Missing]])</f>
        <v>0.10505836575875487</v>
      </c>
    </row>
    <row r="50" spans="2:6" x14ac:dyDescent="0.25">
      <c r="B50" t="s">
        <v>31</v>
      </c>
      <c r="C50">
        <v>37</v>
      </c>
      <c r="D50">
        <v>14</v>
      </c>
      <c r="E50">
        <v>12</v>
      </c>
      <c r="F50" s="1">
        <f>Table22[[#This Row],[Ebike]]/SUM(Table22[[#This Row],[Pedal Bike]:[Missing]])</f>
        <v>0.22222222222222221</v>
      </c>
    </row>
    <row r="51" spans="2:6" x14ac:dyDescent="0.25">
      <c r="B51" t="s">
        <v>25</v>
      </c>
      <c r="C51">
        <v>293</v>
      </c>
      <c r="D51">
        <v>25</v>
      </c>
      <c r="E51">
        <v>419</v>
      </c>
      <c r="F51" s="1">
        <f>Table22[[#This Row],[Ebike]]/SUM(Table22[[#This Row],[Pedal Bike]:[Missing]])</f>
        <v>3.3921302578018994E-2</v>
      </c>
    </row>
    <row r="52" spans="2:6" x14ac:dyDescent="0.25">
      <c r="B52" s="4" t="s">
        <v>32</v>
      </c>
      <c r="C52" s="4"/>
      <c r="D52" s="4"/>
      <c r="E52" s="4"/>
    </row>
    <row r="53" spans="2:6" x14ac:dyDescent="0.25">
      <c r="B53" t="s">
        <v>33</v>
      </c>
      <c r="C53">
        <v>2252</v>
      </c>
      <c r="D53">
        <v>291</v>
      </c>
      <c r="E53">
        <v>365</v>
      </c>
      <c r="F53" s="1">
        <f>Table22[[#This Row],[Ebike]]/SUM(Table22[[#This Row],[Pedal Bike]:[Missing]])</f>
        <v>0.10006877579092159</v>
      </c>
    </row>
    <row r="54" spans="2:6" x14ac:dyDescent="0.25">
      <c r="B54" t="s">
        <v>34</v>
      </c>
      <c r="C54">
        <v>43</v>
      </c>
      <c r="D54">
        <v>3</v>
      </c>
      <c r="E54">
        <v>4</v>
      </c>
      <c r="F54" s="1">
        <f>Table22[[#This Row],[Ebike]]/SUM(Table22[[#This Row],[Pedal Bike]:[Missing]])</f>
        <v>0.06</v>
      </c>
    </row>
    <row r="55" spans="2:6" x14ac:dyDescent="0.25">
      <c r="B55" t="s">
        <v>25</v>
      </c>
      <c r="C55">
        <v>920</v>
      </c>
      <c r="D55">
        <v>182</v>
      </c>
      <c r="E55">
        <v>810</v>
      </c>
      <c r="F55" s="1">
        <f>Table22[[#This Row],[Ebike]]/SUM(Table22[[#This Row],[Pedal Bike]:[Missing]])</f>
        <v>9.518828451882845E-2</v>
      </c>
    </row>
    <row r="56" spans="2:6" x14ac:dyDescent="0.25">
      <c r="B56" s="4" t="s">
        <v>35</v>
      </c>
      <c r="C56" s="4"/>
      <c r="D56" s="4"/>
      <c r="E56" s="4"/>
    </row>
    <row r="57" spans="2:6" x14ac:dyDescent="0.25">
      <c r="B57" t="s">
        <v>33</v>
      </c>
      <c r="C57">
        <v>2000</v>
      </c>
      <c r="D57">
        <v>252</v>
      </c>
      <c r="E57">
        <v>302</v>
      </c>
      <c r="F57" s="1">
        <f>Table22[[#This Row],[Ebike]]/SUM(Table22[[#This Row],[Pedal Bike]:[Missing]])</f>
        <v>9.8668754894283478E-2</v>
      </c>
    </row>
    <row r="58" spans="2:6" x14ac:dyDescent="0.25">
      <c r="B58" t="s">
        <v>34</v>
      </c>
      <c r="C58">
        <v>263</v>
      </c>
      <c r="D58">
        <v>37</v>
      </c>
      <c r="E58">
        <v>50</v>
      </c>
      <c r="F58" s="1">
        <f>Table22[[#This Row],[Ebike]]/SUM(Table22[[#This Row],[Pedal Bike]:[Missing]])</f>
        <v>0.10571428571428572</v>
      </c>
    </row>
    <row r="59" spans="2:6" x14ac:dyDescent="0.25">
      <c r="B59" t="s">
        <v>25</v>
      </c>
      <c r="C59">
        <v>952</v>
      </c>
      <c r="D59">
        <v>187</v>
      </c>
      <c r="E59">
        <v>827</v>
      </c>
      <c r="F59" s="1">
        <f>Table22[[#This Row],[Ebike]]/SUM(Table22[[#This Row],[Pedal Bike]:[Missing]])</f>
        <v>9.5116988809766018E-2</v>
      </c>
    </row>
    <row r="60" spans="2:6" x14ac:dyDescent="0.25">
      <c r="B60" s="4" t="s">
        <v>36</v>
      </c>
      <c r="C60" s="4"/>
      <c r="D60" s="4"/>
      <c r="E60" s="4"/>
    </row>
    <row r="61" spans="2:6" x14ac:dyDescent="0.25">
      <c r="B61" t="s">
        <v>37</v>
      </c>
      <c r="C61">
        <v>2107</v>
      </c>
      <c r="D61">
        <v>293</v>
      </c>
      <c r="E61">
        <v>456</v>
      </c>
      <c r="F61" s="1">
        <f>Table22[[#This Row],[Ebike]]/SUM(Table22[[#This Row],[Pedal Bike]:[Missing]])</f>
        <v>0.10259103641456582</v>
      </c>
    </row>
    <row r="62" spans="2:6" x14ac:dyDescent="0.25">
      <c r="B62" t="s">
        <v>38</v>
      </c>
      <c r="C62">
        <v>273</v>
      </c>
      <c r="D62">
        <v>39</v>
      </c>
      <c r="E62">
        <v>96</v>
      </c>
      <c r="F62" s="1">
        <f>Table22[[#This Row],[Ebike]]/SUM(Table22[[#This Row],[Pedal Bike]:[Missing]])</f>
        <v>9.5588235294117641E-2</v>
      </c>
    </row>
    <row r="63" spans="2:6" x14ac:dyDescent="0.25">
      <c r="B63" t="s">
        <v>39</v>
      </c>
      <c r="C63">
        <v>50</v>
      </c>
      <c r="D63">
        <v>7</v>
      </c>
      <c r="E63">
        <v>24</v>
      </c>
      <c r="F63" s="1">
        <f>Table22[[#This Row],[Ebike]]/SUM(Table22[[#This Row],[Pedal Bike]:[Missing]])</f>
        <v>8.6419753086419748E-2</v>
      </c>
    </row>
    <row r="64" spans="2:6" x14ac:dyDescent="0.25">
      <c r="B64" t="s">
        <v>40</v>
      </c>
      <c r="C64">
        <v>43</v>
      </c>
      <c r="D64">
        <v>10</v>
      </c>
      <c r="E64">
        <v>16</v>
      </c>
      <c r="F64" s="1">
        <f>Table22[[#This Row],[Ebike]]/SUM(Table22[[#This Row],[Pedal Bike]:[Missing]])</f>
        <v>0.14492753623188406</v>
      </c>
    </row>
    <row r="65" spans="2:6" x14ac:dyDescent="0.25">
      <c r="B65" t="s">
        <v>41</v>
      </c>
      <c r="C65">
        <v>51</v>
      </c>
      <c r="D65">
        <v>7</v>
      </c>
      <c r="E65">
        <v>4</v>
      </c>
      <c r="F65" s="1">
        <f>Table22[[#This Row],[Ebike]]/SUM(Table22[[#This Row],[Pedal Bike]:[Missing]])</f>
        <v>0.11290322580645161</v>
      </c>
    </row>
    <row r="66" spans="2:6" x14ac:dyDescent="0.25">
      <c r="B66" t="s">
        <v>25</v>
      </c>
      <c r="C66">
        <v>691</v>
      </c>
      <c r="D66">
        <v>120</v>
      </c>
      <c r="E66">
        <v>583</v>
      </c>
      <c r="F66" s="1">
        <f>Table22[[#This Row],[Ebike]]/SUM(Table22[[#This Row],[Pedal Bike]:[Missing]])</f>
        <v>8.608321377331421E-2</v>
      </c>
    </row>
    <row r="67" spans="2:6" x14ac:dyDescent="0.25">
      <c r="B67" s="4" t="s">
        <v>42</v>
      </c>
      <c r="C67" s="4"/>
      <c r="D67" s="4"/>
      <c r="E67" s="4"/>
    </row>
    <row r="68" spans="2:6" x14ac:dyDescent="0.25">
      <c r="B68" t="s">
        <v>43</v>
      </c>
      <c r="C68">
        <v>2167</v>
      </c>
      <c r="D68">
        <v>291</v>
      </c>
      <c r="E68">
        <v>508</v>
      </c>
      <c r="F68" s="1">
        <f>Table22[[#This Row],[Ebike]]/SUM(Table22[[#This Row],[Pedal Bike]:[Missing]])</f>
        <v>9.8111935266351993E-2</v>
      </c>
    </row>
    <row r="69" spans="2:6" x14ac:dyDescent="0.25">
      <c r="B69" t="s">
        <v>44</v>
      </c>
      <c r="C69">
        <v>251</v>
      </c>
      <c r="D69">
        <v>58</v>
      </c>
      <c r="E69">
        <v>62</v>
      </c>
      <c r="F69" s="1">
        <f>Table22[[#This Row],[Ebike]]/SUM(Table22[[#This Row],[Pedal Bike]:[Missing]])</f>
        <v>0.15633423180592992</v>
      </c>
    </row>
    <row r="70" spans="2:6" x14ac:dyDescent="0.25">
      <c r="B70" t="s">
        <v>45</v>
      </c>
      <c r="C70">
        <v>44</v>
      </c>
      <c r="D70">
        <v>1</v>
      </c>
      <c r="E70">
        <v>2</v>
      </c>
      <c r="F70" s="1">
        <f>Table22[[#This Row],[Ebike]]/SUM(Table22[[#This Row],[Pedal Bike]:[Missing]])</f>
        <v>2.1276595744680851E-2</v>
      </c>
    </row>
    <row r="71" spans="2:6" x14ac:dyDescent="0.25">
      <c r="B71" t="s">
        <v>46</v>
      </c>
      <c r="C71">
        <v>22</v>
      </c>
      <c r="D71">
        <v>3</v>
      </c>
      <c r="E71">
        <v>3</v>
      </c>
      <c r="F71" s="1">
        <f>Table22[[#This Row],[Ebike]]/SUM(Table22[[#This Row],[Pedal Bike]:[Missing]])</f>
        <v>0.10714285714285714</v>
      </c>
    </row>
    <row r="72" spans="2:6" x14ac:dyDescent="0.25">
      <c r="B72" t="s">
        <v>25</v>
      </c>
      <c r="C72">
        <v>731</v>
      </c>
      <c r="D72">
        <v>123</v>
      </c>
      <c r="E72">
        <v>604</v>
      </c>
      <c r="F72" s="1">
        <f>Table22[[#This Row],[Ebike]]/SUM(Table22[[#This Row],[Pedal Bike]:[Missing]])</f>
        <v>8.4362139917695478E-2</v>
      </c>
    </row>
    <row r="73" spans="2:6" x14ac:dyDescent="0.25">
      <c r="B73" s="4" t="s">
        <v>47</v>
      </c>
      <c r="C73" s="4"/>
      <c r="D73" s="4"/>
      <c r="E73" s="4"/>
    </row>
    <row r="74" spans="2:6" x14ac:dyDescent="0.25">
      <c r="B74" t="s">
        <v>34</v>
      </c>
      <c r="C74">
        <v>1917</v>
      </c>
      <c r="D74">
        <v>255</v>
      </c>
      <c r="E74">
        <v>362</v>
      </c>
      <c r="F74" s="1">
        <f>Table22[[#This Row],[Ebike]]/SUM(Table22[[#This Row],[Pedal Bike]:[Missing]])</f>
        <v>0.10063141278610892</v>
      </c>
    </row>
    <row r="75" spans="2:6" x14ac:dyDescent="0.25">
      <c r="B75" t="s">
        <v>33</v>
      </c>
      <c r="C75">
        <v>537</v>
      </c>
      <c r="D75">
        <v>86</v>
      </c>
      <c r="E75">
        <v>187</v>
      </c>
      <c r="F75" s="1">
        <f>Table22[[#This Row],[Ebike]]/SUM(Table22[[#This Row],[Pedal Bike]:[Missing]])</f>
        <v>0.10617283950617284</v>
      </c>
    </row>
    <row r="76" spans="2:6" x14ac:dyDescent="0.25">
      <c r="B76" t="s">
        <v>25</v>
      </c>
      <c r="C76">
        <v>761</v>
      </c>
      <c r="D76">
        <v>135</v>
      </c>
      <c r="E76">
        <v>630</v>
      </c>
      <c r="F76" s="1">
        <f>Table22[[#This Row],[Ebike]]/SUM(Table22[[#This Row],[Pedal Bike]:[Missing]])</f>
        <v>8.8466579292267367E-2</v>
      </c>
    </row>
    <row r="77" spans="2:6" x14ac:dyDescent="0.25">
      <c r="B77" s="4" t="s">
        <v>48</v>
      </c>
      <c r="C77" s="4"/>
      <c r="D77" s="4"/>
      <c r="E77" s="4"/>
    </row>
    <row r="78" spans="2:6" x14ac:dyDescent="0.25">
      <c r="B78" t="s">
        <v>49</v>
      </c>
      <c r="C78">
        <v>1092</v>
      </c>
      <c r="D78">
        <v>233</v>
      </c>
      <c r="E78">
        <v>286</v>
      </c>
      <c r="F78" s="1">
        <f>Table22[[#This Row],[Ebike]]/SUM(Table22[[#This Row],[Pedal Bike]:[Missing]])</f>
        <v>0.1446306641837368</v>
      </c>
    </row>
    <row r="79" spans="2:6" x14ac:dyDescent="0.25">
      <c r="B79" t="s">
        <v>50</v>
      </c>
      <c r="C79">
        <v>1100</v>
      </c>
      <c r="D79">
        <v>89</v>
      </c>
      <c r="E79">
        <v>207</v>
      </c>
      <c r="F79" s="1">
        <f>Table22[[#This Row],[Ebike]]/SUM(Table22[[#This Row],[Pedal Bike]:[Missing]])</f>
        <v>6.3753581661891115E-2</v>
      </c>
    </row>
    <row r="80" spans="2:6" x14ac:dyDescent="0.25">
      <c r="B80" t="s">
        <v>51</v>
      </c>
      <c r="C80">
        <v>181</v>
      </c>
      <c r="D80">
        <v>13</v>
      </c>
      <c r="E80">
        <v>40</v>
      </c>
      <c r="F80" s="1">
        <f>Table22[[#This Row],[Ebike]]/SUM(Table22[[#This Row],[Pedal Bike]:[Missing]])</f>
        <v>5.5555555555555552E-2</v>
      </c>
    </row>
    <row r="81" spans="2:6" x14ac:dyDescent="0.25">
      <c r="B81" t="s">
        <v>52</v>
      </c>
      <c r="C81">
        <v>33</v>
      </c>
      <c r="D81">
        <v>4</v>
      </c>
      <c r="E81">
        <v>4</v>
      </c>
      <c r="F81" s="1">
        <f>Table22[[#This Row],[Ebike]]/SUM(Table22[[#This Row],[Pedal Bike]:[Missing]])</f>
        <v>9.7560975609756101E-2</v>
      </c>
    </row>
    <row r="82" spans="2:6" x14ac:dyDescent="0.25">
      <c r="B82" t="s">
        <v>25</v>
      </c>
      <c r="C82">
        <v>809</v>
      </c>
      <c r="D82">
        <v>137</v>
      </c>
      <c r="E82">
        <v>642</v>
      </c>
      <c r="F82" s="1">
        <f>Table22[[#This Row],[Ebike]]/SUM(Table22[[#This Row],[Pedal Bike]:[Missing]])</f>
        <v>8.6272040302266997E-2</v>
      </c>
    </row>
    <row r="83" spans="2:6" x14ac:dyDescent="0.25">
      <c r="B83" s="4" t="s">
        <v>57</v>
      </c>
      <c r="C83" s="4"/>
      <c r="D83" s="4"/>
      <c r="E83" s="4"/>
    </row>
    <row r="84" spans="2:6" x14ac:dyDescent="0.25">
      <c r="B84" t="s">
        <v>58</v>
      </c>
      <c r="C84">
        <v>3115</v>
      </c>
      <c r="D84">
        <v>460</v>
      </c>
      <c r="E84">
        <v>222</v>
      </c>
      <c r="F84" s="1">
        <f>Table22[[#This Row],[Ebike]]/SUM(Table22[[#This Row],[Pedal Bike]:[Missing]])</f>
        <v>0.12114827495391098</v>
      </c>
    </row>
    <row r="85" spans="2:6" x14ac:dyDescent="0.25">
      <c r="B85" t="s">
        <v>59</v>
      </c>
      <c r="C85">
        <v>28</v>
      </c>
      <c r="D85">
        <v>9</v>
      </c>
      <c r="E85">
        <v>1</v>
      </c>
      <c r="F85" s="1">
        <f>Table22[[#This Row],[Ebike]]/SUM(Table22[[#This Row],[Pedal Bike]:[Missing]])</f>
        <v>0.23684210526315788</v>
      </c>
    </row>
    <row r="86" spans="2:6" x14ac:dyDescent="0.25">
      <c r="B86" t="s">
        <v>19</v>
      </c>
      <c r="C86">
        <v>14</v>
      </c>
      <c r="D86">
        <v>3</v>
      </c>
      <c r="E86">
        <v>4</v>
      </c>
      <c r="F86" s="1">
        <f>Table22[[#This Row],[Ebike]]/SUM(Table22[[#This Row],[Pedal Bike]:[Missing]])</f>
        <v>0.14285714285714285</v>
      </c>
    </row>
    <row r="87" spans="2:6" x14ac:dyDescent="0.25">
      <c r="B87" t="s">
        <v>60</v>
      </c>
      <c r="C87">
        <v>10</v>
      </c>
      <c r="D87">
        <v>1</v>
      </c>
      <c r="E87">
        <v>2</v>
      </c>
      <c r="F87" s="1">
        <f>Table22[[#This Row],[Ebike]]/SUM(Table22[[#This Row],[Pedal Bike]:[Missing]])</f>
        <v>7.6923076923076927E-2</v>
      </c>
    </row>
    <row r="88" spans="2:6" x14ac:dyDescent="0.25">
      <c r="B88" t="s">
        <v>25</v>
      </c>
      <c r="C88">
        <v>48</v>
      </c>
      <c r="D88">
        <v>3</v>
      </c>
      <c r="E88">
        <v>950</v>
      </c>
      <c r="F88" s="1">
        <f>Table22[[#This Row],[Ebike]]/SUM(Table22[[#This Row],[Pedal Bike]:[Missing]])</f>
        <v>2.997002997002997E-3</v>
      </c>
    </row>
    <row r="89" spans="2:6" x14ac:dyDescent="0.25">
      <c r="B89" s="6"/>
      <c r="C89" s="6"/>
      <c r="D89" s="6"/>
      <c r="E89" s="6"/>
      <c r="F89" s="6"/>
    </row>
    <row r="94" spans="2:6" x14ac:dyDescent="0.25">
      <c r="B94" s="6"/>
      <c r="C94" s="6"/>
      <c r="D94" s="6"/>
      <c r="E94" s="6"/>
      <c r="F94" s="6"/>
    </row>
    <row r="99" spans="2:6" x14ac:dyDescent="0.25">
      <c r="B99" s="6"/>
      <c r="C99" s="6"/>
      <c r="D99" s="6"/>
      <c r="E99" s="6"/>
      <c r="F99" s="6"/>
    </row>
  </sheetData>
  <mergeCells count="3">
    <mergeCell ref="B89:F89"/>
    <mergeCell ref="B94:F94"/>
    <mergeCell ref="B99:F99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Ebike</vt:lpstr>
      <vt:lpstr>Sheet1</vt:lpstr>
      <vt:lpstr>All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Jiahua Chen</dc:creator>
  <cp:lastModifiedBy>Jiahua Chen</cp:lastModifiedBy>
  <dcterms:created xsi:type="dcterms:W3CDTF">2024-05-21T03:30:43Z</dcterms:created>
  <dcterms:modified xsi:type="dcterms:W3CDTF">2024-05-30T00:48:52Z</dcterms:modified>
</cp:coreProperties>
</file>